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I voor - kvalifikatsioon" sheetId="1" r:id="rId1"/>
    <sheet name="II voor - repechage" sheetId="4" r:id="rId2"/>
    <sheet name="finaalid" sheetId="5" r:id="rId3"/>
  </sheets>
  <calcPr calcId="144525" concurrentCalc="0"/>
</workbook>
</file>

<file path=xl/sharedStrings.xml><?xml version="1.0" encoding="utf-8"?>
<sst xmlns="http://schemas.openxmlformats.org/spreadsheetml/2006/main" count="41">
  <si>
    <t>I VOOR - KVALIFIKATSIOON</t>
  </si>
  <si>
    <t>I VOORU TULEMUS</t>
  </si>
  <si>
    <t>KOHT</t>
  </si>
  <si>
    <t>Osaleja nimi</t>
  </si>
  <si>
    <t>6,5 m</t>
  </si>
  <si>
    <t>7,5 m</t>
  </si>
  <si>
    <t>8,5 m</t>
  </si>
  <si>
    <t>9,5 m</t>
  </si>
  <si>
    <t>6,2 m</t>
  </si>
  <si>
    <t>7,2 m</t>
  </si>
  <si>
    <t>8,2 m</t>
  </si>
  <si>
    <t>9,2 m</t>
  </si>
  <si>
    <t>Andero Kelu</t>
  </si>
  <si>
    <t>Ülo Piik</t>
  </si>
  <si>
    <t>Ümbervisked</t>
  </si>
  <si>
    <t>Ivar Viljaste</t>
  </si>
  <si>
    <t>Hardo Sokk</t>
  </si>
  <si>
    <t>Veiko Proos</t>
  </si>
  <si>
    <t>Kaido Kopel</t>
  </si>
  <si>
    <t>Margo Peebo</t>
  </si>
  <si>
    <t>Jaan Joonas</t>
  </si>
  <si>
    <t>Alari Keedus</t>
  </si>
  <si>
    <t>Arti Lindvest</t>
  </si>
  <si>
    <t>Toomas Hoole</t>
  </si>
  <si>
    <t>Marko Ode</t>
  </si>
  <si>
    <t>Vahur Raudsepp</t>
  </si>
  <si>
    <t>Ott Karl Kopel</t>
  </si>
  <si>
    <t>Aigar Lusbo</t>
  </si>
  <si>
    <t>Triin Gretel Tauk</t>
  </si>
  <si>
    <t>www.petanque.ee</t>
  </si>
  <si>
    <t>II VOOR - REPECHAGE</t>
  </si>
  <si>
    <t>I vooru tulemus</t>
  </si>
  <si>
    <t>II VOORU TULEMUS</t>
  </si>
  <si>
    <t>I + II VOOR KOKKU</t>
  </si>
  <si>
    <t>FINAALID</t>
  </si>
  <si>
    <t>KOKKU</t>
  </si>
  <si>
    <t>VEERANDFINAAL</t>
  </si>
  <si>
    <t>POOLFINAAL</t>
  </si>
  <si>
    <t>-</t>
  </si>
  <si>
    <t>3.-4. KOHT</t>
  </si>
  <si>
    <t>FINAAL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</si>
</sst>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30">
    <font>
      <sz val="10"/>
      <name val="Arial"/>
      <charset val="186"/>
    </font>
    <font>
      <b/>
      <sz val="10"/>
      <name val="Arial"/>
      <charset val="186"/>
    </font>
    <font>
      <sz val="10"/>
      <color theme="0"/>
      <name val="Arial"/>
      <charset val="134"/>
    </font>
    <font>
      <b/>
      <sz val="12"/>
      <name val="Arial"/>
      <charset val="186"/>
    </font>
    <font>
      <b/>
      <sz val="10"/>
      <color theme="0"/>
      <name val="Arial"/>
      <charset val="134"/>
    </font>
    <font>
      <b/>
      <sz val="9"/>
      <name val="Arial"/>
      <charset val="186"/>
    </font>
    <font>
      <sz val="10"/>
      <color theme="1"/>
      <name val="Arial"/>
      <charset val="134"/>
    </font>
    <font>
      <b/>
      <sz val="10"/>
      <name val="Arial"/>
      <charset val="134"/>
    </font>
    <font>
      <sz val="12"/>
      <name val="Arial"/>
      <charset val="186"/>
    </font>
    <font>
      <sz val="10"/>
      <name val="Arial"/>
      <charset val="186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1" fillId="21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8" borderId="28" applyNumberForma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3" fillId="14" borderId="2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8" borderId="2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4" fillId="12" borderId="3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25" applyNumberFormat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0" fillId="0" borderId="7" xfId="0" applyBorder="1"/>
    <xf numFmtId="0" fontId="1" fillId="6" borderId="5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9" xfId="0" applyBorder="1"/>
    <xf numFmtId="0" fontId="8" fillId="0" borderId="0" xfId="0" applyFont="1" applyBorder="1" applyAlignment="1">
      <alignment horizontal="center" vertical="center" textRotation="9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center"/>
    </xf>
    <xf numFmtId="0" fontId="0" fillId="0" borderId="9" xfId="0" applyBorder="1" applyProtection="1">
      <protection locked="0"/>
    </xf>
    <xf numFmtId="0" fontId="1" fillId="6" borderId="12" xfId="0" applyFont="1" applyFill="1" applyBorder="1" applyAlignment="1" applyProtection="1">
      <alignment horizontal="center" vertical="center" textRotation="90"/>
      <protection locked="0"/>
    </xf>
    <xf numFmtId="0" fontId="1" fillId="6" borderId="13" xfId="0" applyFont="1" applyFill="1" applyBorder="1" applyAlignment="1" applyProtection="1">
      <alignment horizontal="center" vertical="center" textRotation="90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1" fillId="7" borderId="12" xfId="0" applyFont="1" applyFill="1" applyBorder="1" applyAlignment="1">
      <alignment horizontal="center" vertical="center" textRotation="90"/>
    </xf>
    <xf numFmtId="0" fontId="1" fillId="8" borderId="15" xfId="0" applyFont="1" applyFill="1" applyBorder="1" applyAlignment="1">
      <alignment horizontal="center" vertical="center" textRotation="90"/>
    </xf>
    <xf numFmtId="0" fontId="0" fillId="0" borderId="0" xfId="0" applyBorder="1"/>
    <xf numFmtId="0" fontId="1" fillId="7" borderId="16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textRotation="90"/>
    </xf>
    <xf numFmtId="0" fontId="1" fillId="7" borderId="10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0" fillId="0" borderId="6" xfId="0" applyBorder="1"/>
    <xf numFmtId="0" fontId="1" fillId="7" borderId="11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" fillId="6" borderId="21" xfId="0" applyFont="1" applyFill="1" applyBorder="1" applyAlignment="1">
      <alignment vertical="center" textRotation="90"/>
    </xf>
    <xf numFmtId="0" fontId="1" fillId="7" borderId="22" xfId="0" applyFont="1" applyFill="1" applyBorder="1" applyAlignment="1">
      <alignment vertical="center" textRotation="90"/>
    </xf>
    <xf numFmtId="0" fontId="5" fillId="0" borderId="23" xfId="0" applyFont="1" applyBorder="1" applyAlignment="1">
      <alignment horizontal="center" vertical="center"/>
    </xf>
    <xf numFmtId="0" fontId="1" fillId="6" borderId="17" xfId="0" applyFont="1" applyFill="1" applyBorder="1" applyAlignment="1">
      <alignment vertical="center" textRotation="90"/>
    </xf>
    <xf numFmtId="0" fontId="1" fillId="7" borderId="24" xfId="0" applyFont="1" applyFill="1" applyBorder="1" applyAlignment="1">
      <alignment vertical="center" textRotation="90"/>
    </xf>
    <xf numFmtId="0" fontId="0" fillId="2" borderId="23" xfId="0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/>
    <xf numFmtId="0" fontId="6" fillId="2" borderId="5" xfId="0" applyFont="1" applyFill="1" applyBorder="1" applyAlignment="1" quotePrefix="1">
      <alignment horizontal="center" vertical="center"/>
    </xf>
    <xf numFmtId="0" fontId="6" fillId="3" borderId="5" xfId="0" applyFont="1" applyFill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289560</xdr:colOff>
      <xdr:row>3</xdr:row>
      <xdr:rowOff>198120</xdr:rowOff>
    </xdr:from>
    <xdr:to>
      <xdr:col>4</xdr:col>
      <xdr:colOff>68580</xdr:colOff>
      <xdr:row>3</xdr:row>
      <xdr:rowOff>1089660</xdr:rowOff>
    </xdr:to>
    <xdr:sp>
      <xdr:nvSpPr>
        <xdr:cNvPr id="1039" name="Oval 2"/>
        <xdr:cNvSpPr>
          <a:spLocks noChangeArrowheads="1"/>
        </xdr:cNvSpPr>
      </xdr:nvSpPr>
      <xdr:spPr>
        <a:xfrm>
          <a:off x="1344930" y="693420"/>
          <a:ext cx="84582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289560</xdr:colOff>
      <xdr:row>3</xdr:row>
      <xdr:rowOff>579120</xdr:rowOff>
    </xdr:from>
    <xdr:to>
      <xdr:col>3</xdr:col>
      <xdr:colOff>60960</xdr:colOff>
      <xdr:row>3</xdr:row>
      <xdr:rowOff>723900</xdr:rowOff>
    </xdr:to>
    <xdr:sp>
      <xdr:nvSpPr>
        <xdr:cNvPr id="1040" name="Oval 1"/>
        <xdr:cNvSpPr>
          <a:spLocks noChangeArrowheads="1"/>
        </xdr:cNvSpPr>
      </xdr:nvSpPr>
      <xdr:spPr>
        <a:xfrm>
          <a:off x="1700530" y="1074420"/>
          <a:ext cx="12700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320040</xdr:colOff>
      <xdr:row>3</xdr:row>
      <xdr:rowOff>198120</xdr:rowOff>
    </xdr:from>
    <xdr:to>
      <xdr:col>8</xdr:col>
      <xdr:colOff>91440</xdr:colOff>
      <xdr:row>3</xdr:row>
      <xdr:rowOff>1089660</xdr:rowOff>
    </xdr:to>
    <xdr:sp>
      <xdr:nvSpPr>
        <xdr:cNvPr id="1041" name="Oval 3"/>
        <xdr:cNvSpPr>
          <a:spLocks noChangeArrowheads="1"/>
        </xdr:cNvSpPr>
      </xdr:nvSpPr>
      <xdr:spPr>
        <a:xfrm>
          <a:off x="2797810" y="693420"/>
          <a:ext cx="8382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9</xdr:col>
      <xdr:colOff>289560</xdr:colOff>
      <xdr:row>3</xdr:row>
      <xdr:rowOff>205740</xdr:rowOff>
    </xdr:from>
    <xdr:to>
      <xdr:col>12</xdr:col>
      <xdr:colOff>68580</xdr:colOff>
      <xdr:row>3</xdr:row>
      <xdr:rowOff>1097280</xdr:rowOff>
    </xdr:to>
    <xdr:sp>
      <xdr:nvSpPr>
        <xdr:cNvPr id="1042" name="Oval 4"/>
        <xdr:cNvSpPr>
          <a:spLocks noChangeArrowheads="1"/>
        </xdr:cNvSpPr>
      </xdr:nvSpPr>
      <xdr:spPr>
        <a:xfrm>
          <a:off x="4189730" y="701040"/>
          <a:ext cx="84582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13</xdr:col>
      <xdr:colOff>320040</xdr:colOff>
      <xdr:row>3</xdr:row>
      <xdr:rowOff>190500</xdr:rowOff>
    </xdr:from>
    <xdr:to>
      <xdr:col>16</xdr:col>
      <xdr:colOff>91440</xdr:colOff>
      <xdr:row>3</xdr:row>
      <xdr:rowOff>1066800</xdr:rowOff>
    </xdr:to>
    <xdr:sp>
      <xdr:nvSpPr>
        <xdr:cNvPr id="1043" name="Oval 5"/>
        <xdr:cNvSpPr>
          <a:spLocks noChangeArrowheads="1"/>
        </xdr:cNvSpPr>
      </xdr:nvSpPr>
      <xdr:spPr>
        <a:xfrm>
          <a:off x="5642610" y="685800"/>
          <a:ext cx="838200" cy="87630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17</xdr:col>
      <xdr:colOff>320040</xdr:colOff>
      <xdr:row>3</xdr:row>
      <xdr:rowOff>198120</xdr:rowOff>
    </xdr:from>
    <xdr:to>
      <xdr:col>20</xdr:col>
      <xdr:colOff>99060</xdr:colOff>
      <xdr:row>3</xdr:row>
      <xdr:rowOff>1089660</xdr:rowOff>
    </xdr:to>
    <xdr:sp>
      <xdr:nvSpPr>
        <xdr:cNvPr id="1044" name="Oval 6"/>
        <xdr:cNvSpPr>
          <a:spLocks noChangeArrowheads="1"/>
        </xdr:cNvSpPr>
      </xdr:nvSpPr>
      <xdr:spPr>
        <a:xfrm>
          <a:off x="7065010" y="693420"/>
          <a:ext cx="84582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297180</xdr:colOff>
      <xdr:row>3</xdr:row>
      <xdr:rowOff>548640</xdr:rowOff>
    </xdr:from>
    <xdr:to>
      <xdr:col>7</xdr:col>
      <xdr:colOff>76200</xdr:colOff>
      <xdr:row>3</xdr:row>
      <xdr:rowOff>693420</xdr:rowOff>
    </xdr:to>
    <xdr:sp>
      <xdr:nvSpPr>
        <xdr:cNvPr id="1045" name="Oval 7"/>
        <xdr:cNvSpPr>
          <a:spLocks noChangeArrowheads="1"/>
        </xdr:cNvSpPr>
      </xdr:nvSpPr>
      <xdr:spPr>
        <a:xfrm>
          <a:off x="3130550" y="1043940"/>
          <a:ext cx="13462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14</xdr:col>
      <xdr:colOff>320040</xdr:colOff>
      <xdr:row>3</xdr:row>
      <xdr:rowOff>563880</xdr:rowOff>
    </xdr:from>
    <xdr:to>
      <xdr:col>15</xdr:col>
      <xdr:colOff>91440</xdr:colOff>
      <xdr:row>3</xdr:row>
      <xdr:rowOff>716280</xdr:rowOff>
    </xdr:to>
    <xdr:sp>
      <xdr:nvSpPr>
        <xdr:cNvPr id="1046" name="Oval 8"/>
        <xdr:cNvSpPr>
          <a:spLocks noChangeArrowheads="1"/>
        </xdr:cNvSpPr>
      </xdr:nvSpPr>
      <xdr:spPr>
        <a:xfrm>
          <a:off x="5998210" y="1059180"/>
          <a:ext cx="1270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289560</xdr:colOff>
      <xdr:row>3</xdr:row>
      <xdr:rowOff>579120</xdr:rowOff>
    </xdr:from>
    <xdr:to>
      <xdr:col>11</xdr:col>
      <xdr:colOff>60960</xdr:colOff>
      <xdr:row>3</xdr:row>
      <xdr:rowOff>723900</xdr:rowOff>
    </xdr:to>
    <xdr:sp>
      <xdr:nvSpPr>
        <xdr:cNvPr id="1047" name="Oval 9"/>
        <xdr:cNvSpPr>
          <a:spLocks noChangeArrowheads="1"/>
        </xdr:cNvSpPr>
      </xdr:nvSpPr>
      <xdr:spPr>
        <a:xfrm>
          <a:off x="4545330" y="1074420"/>
          <a:ext cx="12700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45720</xdr:colOff>
      <xdr:row>3</xdr:row>
      <xdr:rowOff>579120</xdr:rowOff>
    </xdr:from>
    <xdr:to>
      <xdr:col>10</xdr:col>
      <xdr:colOff>190500</xdr:colOff>
      <xdr:row>3</xdr:row>
      <xdr:rowOff>723900</xdr:rowOff>
    </xdr:to>
    <xdr:sp>
      <xdr:nvSpPr>
        <xdr:cNvPr id="1048" name="Oval 10"/>
        <xdr:cNvSpPr>
          <a:spLocks noChangeArrowheads="1"/>
        </xdr:cNvSpPr>
      </xdr:nvSpPr>
      <xdr:spPr>
        <a:xfrm>
          <a:off x="4301490" y="107442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11</xdr:col>
      <xdr:colOff>129540</xdr:colOff>
      <xdr:row>3</xdr:row>
      <xdr:rowOff>579120</xdr:rowOff>
    </xdr:from>
    <xdr:to>
      <xdr:col>11</xdr:col>
      <xdr:colOff>274320</xdr:colOff>
      <xdr:row>3</xdr:row>
      <xdr:rowOff>723900</xdr:rowOff>
    </xdr:to>
    <xdr:sp>
      <xdr:nvSpPr>
        <xdr:cNvPr id="1049" name="Oval 11"/>
        <xdr:cNvSpPr>
          <a:spLocks noChangeArrowheads="1"/>
        </xdr:cNvSpPr>
      </xdr:nvSpPr>
      <xdr:spPr>
        <a:xfrm>
          <a:off x="4740910" y="107442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14</xdr:col>
      <xdr:colOff>320040</xdr:colOff>
      <xdr:row>3</xdr:row>
      <xdr:rowOff>792480</xdr:rowOff>
    </xdr:from>
    <xdr:to>
      <xdr:col>15</xdr:col>
      <xdr:colOff>99060</xdr:colOff>
      <xdr:row>3</xdr:row>
      <xdr:rowOff>944880</xdr:rowOff>
    </xdr:to>
    <xdr:sp>
      <xdr:nvSpPr>
        <xdr:cNvPr id="1050" name="Oval 12"/>
        <xdr:cNvSpPr>
          <a:spLocks noChangeArrowheads="1"/>
        </xdr:cNvSpPr>
      </xdr:nvSpPr>
      <xdr:spPr>
        <a:xfrm>
          <a:off x="5998210" y="1287780"/>
          <a:ext cx="13462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19</xdr:col>
      <xdr:colOff>7620</xdr:colOff>
      <xdr:row>3</xdr:row>
      <xdr:rowOff>853440</xdr:rowOff>
    </xdr:from>
    <xdr:to>
      <xdr:col>19</xdr:col>
      <xdr:colOff>76200</xdr:colOff>
      <xdr:row>3</xdr:row>
      <xdr:rowOff>914400</xdr:rowOff>
    </xdr:to>
    <xdr:sp>
      <xdr:nvSpPr>
        <xdr:cNvPr id="1051" name="Oval 13"/>
        <xdr:cNvSpPr>
          <a:spLocks noChangeArrowheads="1"/>
        </xdr:cNvSpPr>
      </xdr:nvSpPr>
      <xdr:spPr>
        <a:xfrm>
          <a:off x="7463790" y="1348740"/>
          <a:ext cx="6858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342900</xdr:colOff>
      <xdr:row>3</xdr:row>
      <xdr:rowOff>830580</xdr:rowOff>
    </xdr:from>
    <xdr:to>
      <xdr:col>7</xdr:col>
      <xdr:colOff>45720</xdr:colOff>
      <xdr:row>3</xdr:row>
      <xdr:rowOff>891540</xdr:rowOff>
    </xdr:to>
    <xdr:sp>
      <xdr:nvSpPr>
        <xdr:cNvPr id="1052" name="Oval 14"/>
        <xdr:cNvSpPr>
          <a:spLocks noChangeArrowheads="1"/>
        </xdr:cNvSpPr>
      </xdr:nvSpPr>
      <xdr:spPr>
        <a:xfrm>
          <a:off x="3176270" y="1325880"/>
          <a:ext cx="58420" cy="6096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205740</xdr:colOff>
      <xdr:row>3</xdr:row>
      <xdr:rowOff>198120</xdr:rowOff>
    </xdr:from>
    <xdr:to>
      <xdr:col>6</xdr:col>
      <xdr:colOff>167640</xdr:colOff>
      <xdr:row>3</xdr:row>
      <xdr:rowOff>1089660</xdr:rowOff>
    </xdr:to>
    <xdr:sp>
      <xdr:nvSpPr>
        <xdr:cNvPr id="2" name="Oval 2"/>
        <xdr:cNvSpPr>
          <a:spLocks noChangeArrowheads="1"/>
        </xdr:cNvSpPr>
      </xdr:nvSpPr>
      <xdr:spPr>
        <a:xfrm>
          <a:off x="1827530" y="683895"/>
          <a:ext cx="89535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304800</xdr:colOff>
      <xdr:row>3</xdr:row>
      <xdr:rowOff>579120</xdr:rowOff>
    </xdr:from>
    <xdr:to>
      <xdr:col>5</xdr:col>
      <xdr:colOff>76200</xdr:colOff>
      <xdr:row>3</xdr:row>
      <xdr:rowOff>723900</xdr:rowOff>
    </xdr:to>
    <xdr:sp>
      <xdr:nvSpPr>
        <xdr:cNvPr id="3" name="Oval 1"/>
        <xdr:cNvSpPr>
          <a:spLocks noChangeArrowheads="1"/>
        </xdr:cNvSpPr>
      </xdr:nvSpPr>
      <xdr:spPr>
        <a:xfrm>
          <a:off x="2237740" y="1064895"/>
          <a:ext cx="8255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236220</xdr:colOff>
      <xdr:row>3</xdr:row>
      <xdr:rowOff>198120</xdr:rowOff>
    </xdr:from>
    <xdr:to>
      <xdr:col>10</xdr:col>
      <xdr:colOff>182880</xdr:colOff>
      <xdr:row>3</xdr:row>
      <xdr:rowOff>1089660</xdr:rowOff>
    </xdr:to>
    <xdr:sp>
      <xdr:nvSpPr>
        <xdr:cNvPr id="4" name="Oval 3"/>
        <xdr:cNvSpPr>
          <a:spLocks noChangeArrowheads="1"/>
        </xdr:cNvSpPr>
      </xdr:nvSpPr>
      <xdr:spPr>
        <a:xfrm>
          <a:off x="3102610" y="683895"/>
          <a:ext cx="88011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11</xdr:col>
      <xdr:colOff>243840</xdr:colOff>
      <xdr:row>3</xdr:row>
      <xdr:rowOff>205740</xdr:rowOff>
    </xdr:from>
    <xdr:to>
      <xdr:col>14</xdr:col>
      <xdr:colOff>137160</xdr:colOff>
      <xdr:row>3</xdr:row>
      <xdr:rowOff>1097280</xdr:rowOff>
    </xdr:to>
    <xdr:sp>
      <xdr:nvSpPr>
        <xdr:cNvPr id="5" name="Oval 4"/>
        <xdr:cNvSpPr>
          <a:spLocks noChangeArrowheads="1"/>
        </xdr:cNvSpPr>
      </xdr:nvSpPr>
      <xdr:spPr>
        <a:xfrm>
          <a:off x="4354830" y="691515"/>
          <a:ext cx="82677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15</xdr:col>
      <xdr:colOff>198120</xdr:colOff>
      <xdr:row>3</xdr:row>
      <xdr:rowOff>190500</xdr:rowOff>
    </xdr:from>
    <xdr:to>
      <xdr:col>18</xdr:col>
      <xdr:colOff>182880</xdr:colOff>
      <xdr:row>3</xdr:row>
      <xdr:rowOff>1066800</xdr:rowOff>
    </xdr:to>
    <xdr:sp>
      <xdr:nvSpPr>
        <xdr:cNvPr id="6" name="Oval 5"/>
        <xdr:cNvSpPr>
          <a:spLocks noChangeArrowheads="1"/>
        </xdr:cNvSpPr>
      </xdr:nvSpPr>
      <xdr:spPr>
        <a:xfrm>
          <a:off x="5553710" y="676275"/>
          <a:ext cx="918210" cy="87630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19</xdr:col>
      <xdr:colOff>175260</xdr:colOff>
      <xdr:row>3</xdr:row>
      <xdr:rowOff>198120</xdr:rowOff>
    </xdr:from>
    <xdr:to>
      <xdr:col>22</xdr:col>
      <xdr:colOff>175260</xdr:colOff>
      <xdr:row>3</xdr:row>
      <xdr:rowOff>1089660</xdr:rowOff>
    </xdr:to>
    <xdr:sp>
      <xdr:nvSpPr>
        <xdr:cNvPr id="7" name="Oval 6"/>
        <xdr:cNvSpPr>
          <a:spLocks noChangeArrowheads="1"/>
        </xdr:cNvSpPr>
      </xdr:nvSpPr>
      <xdr:spPr>
        <a:xfrm>
          <a:off x="6775450" y="683895"/>
          <a:ext cx="93345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297180</xdr:colOff>
      <xdr:row>3</xdr:row>
      <xdr:rowOff>548640</xdr:rowOff>
    </xdr:from>
    <xdr:to>
      <xdr:col>9</xdr:col>
      <xdr:colOff>76200</xdr:colOff>
      <xdr:row>3</xdr:row>
      <xdr:rowOff>693420</xdr:rowOff>
    </xdr:to>
    <xdr:sp>
      <xdr:nvSpPr>
        <xdr:cNvPr id="8" name="Oval 7"/>
        <xdr:cNvSpPr>
          <a:spLocks noChangeArrowheads="1"/>
        </xdr:cNvSpPr>
      </xdr:nvSpPr>
      <xdr:spPr>
        <a:xfrm>
          <a:off x="3474720" y="1034415"/>
          <a:ext cx="9017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16</xdr:col>
      <xdr:colOff>297180</xdr:colOff>
      <xdr:row>3</xdr:row>
      <xdr:rowOff>571500</xdr:rowOff>
    </xdr:from>
    <xdr:to>
      <xdr:col>17</xdr:col>
      <xdr:colOff>68580</xdr:colOff>
      <xdr:row>3</xdr:row>
      <xdr:rowOff>723900</xdr:rowOff>
    </xdr:to>
    <xdr:sp>
      <xdr:nvSpPr>
        <xdr:cNvPr id="9" name="Oval 8"/>
        <xdr:cNvSpPr>
          <a:spLocks noChangeArrowheads="1"/>
        </xdr:cNvSpPr>
      </xdr:nvSpPr>
      <xdr:spPr>
        <a:xfrm>
          <a:off x="5963920" y="1057275"/>
          <a:ext cx="8255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12</xdr:col>
      <xdr:colOff>289560</xdr:colOff>
      <xdr:row>3</xdr:row>
      <xdr:rowOff>579120</xdr:rowOff>
    </xdr:from>
    <xdr:to>
      <xdr:col>13</xdr:col>
      <xdr:colOff>60960</xdr:colOff>
      <xdr:row>3</xdr:row>
      <xdr:rowOff>723900</xdr:rowOff>
    </xdr:to>
    <xdr:sp>
      <xdr:nvSpPr>
        <xdr:cNvPr id="10" name="Oval 9"/>
        <xdr:cNvSpPr>
          <a:spLocks noChangeArrowheads="1"/>
        </xdr:cNvSpPr>
      </xdr:nvSpPr>
      <xdr:spPr>
        <a:xfrm>
          <a:off x="4711700" y="1064895"/>
          <a:ext cx="8255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12</xdr:col>
      <xdr:colOff>106680</xdr:colOff>
      <xdr:row>3</xdr:row>
      <xdr:rowOff>579120</xdr:rowOff>
    </xdr:from>
    <xdr:to>
      <xdr:col>12</xdr:col>
      <xdr:colOff>251460</xdr:colOff>
      <xdr:row>3</xdr:row>
      <xdr:rowOff>723900</xdr:rowOff>
    </xdr:to>
    <xdr:sp>
      <xdr:nvSpPr>
        <xdr:cNvPr id="11" name="Oval 10"/>
        <xdr:cNvSpPr>
          <a:spLocks noChangeArrowheads="1"/>
        </xdr:cNvSpPr>
      </xdr:nvSpPr>
      <xdr:spPr>
        <a:xfrm>
          <a:off x="4528820" y="1064895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13</xdr:col>
      <xdr:colOff>99060</xdr:colOff>
      <xdr:row>3</xdr:row>
      <xdr:rowOff>579120</xdr:rowOff>
    </xdr:from>
    <xdr:to>
      <xdr:col>13</xdr:col>
      <xdr:colOff>243840</xdr:colOff>
      <xdr:row>3</xdr:row>
      <xdr:rowOff>723900</xdr:rowOff>
    </xdr:to>
    <xdr:sp>
      <xdr:nvSpPr>
        <xdr:cNvPr id="12" name="Oval 11"/>
        <xdr:cNvSpPr>
          <a:spLocks noChangeArrowheads="1"/>
        </xdr:cNvSpPr>
      </xdr:nvSpPr>
      <xdr:spPr>
        <a:xfrm>
          <a:off x="4832350" y="1064895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16</xdr:col>
      <xdr:colOff>297180</xdr:colOff>
      <xdr:row>3</xdr:row>
      <xdr:rowOff>792480</xdr:rowOff>
    </xdr:from>
    <xdr:to>
      <xdr:col>17</xdr:col>
      <xdr:colOff>76200</xdr:colOff>
      <xdr:row>3</xdr:row>
      <xdr:rowOff>944880</xdr:rowOff>
    </xdr:to>
    <xdr:sp>
      <xdr:nvSpPr>
        <xdr:cNvPr id="13" name="Oval 12"/>
        <xdr:cNvSpPr>
          <a:spLocks noChangeArrowheads="1"/>
        </xdr:cNvSpPr>
      </xdr:nvSpPr>
      <xdr:spPr>
        <a:xfrm>
          <a:off x="5963920" y="1278255"/>
          <a:ext cx="9017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21</xdr:col>
      <xdr:colOff>7620</xdr:colOff>
      <xdr:row>3</xdr:row>
      <xdr:rowOff>853440</xdr:rowOff>
    </xdr:from>
    <xdr:to>
      <xdr:col>21</xdr:col>
      <xdr:colOff>76200</xdr:colOff>
      <xdr:row>3</xdr:row>
      <xdr:rowOff>914400</xdr:rowOff>
    </xdr:to>
    <xdr:sp>
      <xdr:nvSpPr>
        <xdr:cNvPr id="14" name="Oval 13"/>
        <xdr:cNvSpPr>
          <a:spLocks noChangeArrowheads="1"/>
        </xdr:cNvSpPr>
      </xdr:nvSpPr>
      <xdr:spPr>
        <a:xfrm>
          <a:off x="7230110" y="1339215"/>
          <a:ext cx="6858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311150</xdr:colOff>
      <xdr:row>3</xdr:row>
      <xdr:rowOff>830580</xdr:rowOff>
    </xdr:from>
    <xdr:to>
      <xdr:col>9</xdr:col>
      <xdr:colOff>45720</xdr:colOff>
      <xdr:row>3</xdr:row>
      <xdr:rowOff>891540</xdr:rowOff>
    </xdr:to>
    <xdr:sp>
      <xdr:nvSpPr>
        <xdr:cNvPr id="15" name="Oval 14"/>
        <xdr:cNvSpPr>
          <a:spLocks noChangeArrowheads="1"/>
        </xdr:cNvSpPr>
      </xdr:nvSpPr>
      <xdr:spPr>
        <a:xfrm>
          <a:off x="3488690" y="1316355"/>
          <a:ext cx="45720" cy="6096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289560</xdr:colOff>
      <xdr:row>1</xdr:row>
      <xdr:rowOff>198120</xdr:rowOff>
    </xdr:from>
    <xdr:to>
      <xdr:col>6</xdr:col>
      <xdr:colOff>68580</xdr:colOff>
      <xdr:row>1</xdr:row>
      <xdr:rowOff>1089660</xdr:rowOff>
    </xdr:to>
    <xdr:sp>
      <xdr:nvSpPr>
        <xdr:cNvPr id="2" name="Oval 2"/>
        <xdr:cNvSpPr>
          <a:spLocks noChangeArrowheads="1"/>
        </xdr:cNvSpPr>
      </xdr:nvSpPr>
      <xdr:spPr>
        <a:xfrm>
          <a:off x="1955800" y="579120"/>
          <a:ext cx="84582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289560</xdr:colOff>
      <xdr:row>1</xdr:row>
      <xdr:rowOff>579120</xdr:rowOff>
    </xdr:from>
    <xdr:to>
      <xdr:col>5</xdr:col>
      <xdr:colOff>60960</xdr:colOff>
      <xdr:row>1</xdr:row>
      <xdr:rowOff>723900</xdr:rowOff>
    </xdr:to>
    <xdr:sp>
      <xdr:nvSpPr>
        <xdr:cNvPr id="3" name="Oval 1"/>
        <xdr:cNvSpPr>
          <a:spLocks noChangeArrowheads="1"/>
        </xdr:cNvSpPr>
      </xdr:nvSpPr>
      <xdr:spPr>
        <a:xfrm>
          <a:off x="2311400" y="960120"/>
          <a:ext cx="12700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320040</xdr:colOff>
      <xdr:row>1</xdr:row>
      <xdr:rowOff>198120</xdr:rowOff>
    </xdr:from>
    <xdr:to>
      <xdr:col>10</xdr:col>
      <xdr:colOff>91440</xdr:colOff>
      <xdr:row>1</xdr:row>
      <xdr:rowOff>1089660</xdr:rowOff>
    </xdr:to>
    <xdr:sp>
      <xdr:nvSpPr>
        <xdr:cNvPr id="4" name="Oval 3"/>
        <xdr:cNvSpPr>
          <a:spLocks noChangeArrowheads="1"/>
        </xdr:cNvSpPr>
      </xdr:nvSpPr>
      <xdr:spPr>
        <a:xfrm>
          <a:off x="3408680" y="579120"/>
          <a:ext cx="83820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11</xdr:col>
      <xdr:colOff>289560</xdr:colOff>
      <xdr:row>1</xdr:row>
      <xdr:rowOff>205740</xdr:rowOff>
    </xdr:from>
    <xdr:to>
      <xdr:col>14</xdr:col>
      <xdr:colOff>68580</xdr:colOff>
      <xdr:row>1</xdr:row>
      <xdr:rowOff>1097280</xdr:rowOff>
    </xdr:to>
    <xdr:sp>
      <xdr:nvSpPr>
        <xdr:cNvPr id="5" name="Oval 4"/>
        <xdr:cNvSpPr>
          <a:spLocks noChangeArrowheads="1"/>
        </xdr:cNvSpPr>
      </xdr:nvSpPr>
      <xdr:spPr>
        <a:xfrm>
          <a:off x="4800600" y="586740"/>
          <a:ext cx="84582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15</xdr:col>
      <xdr:colOff>320040</xdr:colOff>
      <xdr:row>1</xdr:row>
      <xdr:rowOff>190500</xdr:rowOff>
    </xdr:from>
    <xdr:to>
      <xdr:col>18</xdr:col>
      <xdr:colOff>91440</xdr:colOff>
      <xdr:row>1</xdr:row>
      <xdr:rowOff>1066800</xdr:rowOff>
    </xdr:to>
    <xdr:sp>
      <xdr:nvSpPr>
        <xdr:cNvPr id="6" name="Oval 5"/>
        <xdr:cNvSpPr>
          <a:spLocks noChangeArrowheads="1"/>
        </xdr:cNvSpPr>
      </xdr:nvSpPr>
      <xdr:spPr>
        <a:xfrm>
          <a:off x="6253480" y="571500"/>
          <a:ext cx="838200" cy="87630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19</xdr:col>
      <xdr:colOff>320040</xdr:colOff>
      <xdr:row>1</xdr:row>
      <xdr:rowOff>198120</xdr:rowOff>
    </xdr:from>
    <xdr:to>
      <xdr:col>22</xdr:col>
      <xdr:colOff>99060</xdr:colOff>
      <xdr:row>1</xdr:row>
      <xdr:rowOff>1089660</xdr:rowOff>
    </xdr:to>
    <xdr:sp>
      <xdr:nvSpPr>
        <xdr:cNvPr id="7" name="Oval 6"/>
        <xdr:cNvSpPr>
          <a:spLocks noChangeArrowheads="1"/>
        </xdr:cNvSpPr>
      </xdr:nvSpPr>
      <xdr:spPr>
        <a:xfrm>
          <a:off x="7675880" y="579120"/>
          <a:ext cx="845820" cy="891540"/>
        </a:xfrm>
        <a:prstGeom prst="ellipse">
          <a:avLst/>
        </a:prstGeom>
        <a:solidFill>
          <a:srgbClr val="C0C0C0"/>
        </a:solidFill>
        <a:ln w="19050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297180</xdr:colOff>
      <xdr:row>1</xdr:row>
      <xdr:rowOff>548640</xdr:rowOff>
    </xdr:from>
    <xdr:to>
      <xdr:col>9</xdr:col>
      <xdr:colOff>76200</xdr:colOff>
      <xdr:row>1</xdr:row>
      <xdr:rowOff>693420</xdr:rowOff>
    </xdr:to>
    <xdr:sp>
      <xdr:nvSpPr>
        <xdr:cNvPr id="8" name="Oval 7"/>
        <xdr:cNvSpPr>
          <a:spLocks noChangeArrowheads="1"/>
        </xdr:cNvSpPr>
      </xdr:nvSpPr>
      <xdr:spPr>
        <a:xfrm>
          <a:off x="3741420" y="929640"/>
          <a:ext cx="13462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16</xdr:col>
      <xdr:colOff>320040</xdr:colOff>
      <xdr:row>1</xdr:row>
      <xdr:rowOff>563880</xdr:rowOff>
    </xdr:from>
    <xdr:to>
      <xdr:col>17</xdr:col>
      <xdr:colOff>91440</xdr:colOff>
      <xdr:row>1</xdr:row>
      <xdr:rowOff>716280</xdr:rowOff>
    </xdr:to>
    <xdr:sp>
      <xdr:nvSpPr>
        <xdr:cNvPr id="9" name="Oval 8"/>
        <xdr:cNvSpPr>
          <a:spLocks noChangeArrowheads="1"/>
        </xdr:cNvSpPr>
      </xdr:nvSpPr>
      <xdr:spPr>
        <a:xfrm>
          <a:off x="6609080" y="944880"/>
          <a:ext cx="1270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12</xdr:col>
      <xdr:colOff>289560</xdr:colOff>
      <xdr:row>1</xdr:row>
      <xdr:rowOff>579120</xdr:rowOff>
    </xdr:from>
    <xdr:to>
      <xdr:col>13</xdr:col>
      <xdr:colOff>60960</xdr:colOff>
      <xdr:row>1</xdr:row>
      <xdr:rowOff>723900</xdr:rowOff>
    </xdr:to>
    <xdr:sp>
      <xdr:nvSpPr>
        <xdr:cNvPr id="10" name="Oval 9"/>
        <xdr:cNvSpPr>
          <a:spLocks noChangeArrowheads="1"/>
        </xdr:cNvSpPr>
      </xdr:nvSpPr>
      <xdr:spPr>
        <a:xfrm>
          <a:off x="5156200" y="960120"/>
          <a:ext cx="127000" cy="1447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12</xdr:col>
      <xdr:colOff>45720</xdr:colOff>
      <xdr:row>1</xdr:row>
      <xdr:rowOff>579120</xdr:rowOff>
    </xdr:from>
    <xdr:to>
      <xdr:col>12</xdr:col>
      <xdr:colOff>190500</xdr:colOff>
      <xdr:row>1</xdr:row>
      <xdr:rowOff>723900</xdr:rowOff>
    </xdr:to>
    <xdr:sp>
      <xdr:nvSpPr>
        <xdr:cNvPr id="11" name="Oval 10"/>
        <xdr:cNvSpPr>
          <a:spLocks noChangeArrowheads="1"/>
        </xdr:cNvSpPr>
      </xdr:nvSpPr>
      <xdr:spPr>
        <a:xfrm>
          <a:off x="4912360" y="96012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13</xdr:col>
      <xdr:colOff>129540</xdr:colOff>
      <xdr:row>1</xdr:row>
      <xdr:rowOff>579120</xdr:rowOff>
    </xdr:from>
    <xdr:to>
      <xdr:col>13</xdr:col>
      <xdr:colOff>274320</xdr:colOff>
      <xdr:row>1</xdr:row>
      <xdr:rowOff>723900</xdr:rowOff>
    </xdr:to>
    <xdr:sp>
      <xdr:nvSpPr>
        <xdr:cNvPr id="12" name="Oval 11"/>
        <xdr:cNvSpPr>
          <a:spLocks noChangeArrowheads="1"/>
        </xdr:cNvSpPr>
      </xdr:nvSpPr>
      <xdr:spPr>
        <a:xfrm>
          <a:off x="5351780" y="960120"/>
          <a:ext cx="144780" cy="14478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16</xdr:col>
      <xdr:colOff>320040</xdr:colOff>
      <xdr:row>1</xdr:row>
      <xdr:rowOff>792480</xdr:rowOff>
    </xdr:from>
    <xdr:to>
      <xdr:col>17</xdr:col>
      <xdr:colOff>99060</xdr:colOff>
      <xdr:row>1</xdr:row>
      <xdr:rowOff>944880</xdr:rowOff>
    </xdr:to>
    <xdr:sp>
      <xdr:nvSpPr>
        <xdr:cNvPr id="13" name="Oval 12"/>
        <xdr:cNvSpPr>
          <a:spLocks noChangeArrowheads="1"/>
        </xdr:cNvSpPr>
      </xdr:nvSpPr>
      <xdr:spPr>
        <a:xfrm>
          <a:off x="6609080" y="1173480"/>
          <a:ext cx="134620" cy="1524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21</xdr:col>
      <xdr:colOff>7620</xdr:colOff>
      <xdr:row>1</xdr:row>
      <xdr:rowOff>853440</xdr:rowOff>
    </xdr:from>
    <xdr:to>
      <xdr:col>21</xdr:col>
      <xdr:colOff>76200</xdr:colOff>
      <xdr:row>1</xdr:row>
      <xdr:rowOff>914400</xdr:rowOff>
    </xdr:to>
    <xdr:sp>
      <xdr:nvSpPr>
        <xdr:cNvPr id="14" name="Oval 13"/>
        <xdr:cNvSpPr>
          <a:spLocks noChangeArrowheads="1"/>
        </xdr:cNvSpPr>
      </xdr:nvSpPr>
      <xdr:spPr>
        <a:xfrm>
          <a:off x="8074660" y="1234440"/>
          <a:ext cx="6858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342900</xdr:colOff>
      <xdr:row>1</xdr:row>
      <xdr:rowOff>830580</xdr:rowOff>
    </xdr:from>
    <xdr:to>
      <xdr:col>9</xdr:col>
      <xdr:colOff>45720</xdr:colOff>
      <xdr:row>1</xdr:row>
      <xdr:rowOff>891540</xdr:rowOff>
    </xdr:to>
    <xdr:sp>
      <xdr:nvSpPr>
        <xdr:cNvPr id="15" name="Oval 14"/>
        <xdr:cNvSpPr>
          <a:spLocks noChangeArrowheads="1"/>
        </xdr:cNvSpPr>
      </xdr:nvSpPr>
      <xdr:spPr>
        <a:xfrm>
          <a:off x="3787140" y="1211580"/>
          <a:ext cx="58420" cy="6096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26"/>
  <sheetViews>
    <sheetView tabSelected="1" topLeftCell="A2" workbookViewId="0">
      <pane ySplit="3" topLeftCell="A5" activePane="bottomLeft" state="frozen"/>
      <selection/>
      <selection pane="bottomLeft" activeCell="AB20" sqref="AB20"/>
    </sheetView>
  </sheetViews>
  <sheetFormatPr defaultColWidth="8.82857142857143" defaultRowHeight="12.75"/>
  <cols>
    <col min="1" max="1" width="15.8285714285714" customWidth="1"/>
    <col min="2" max="21" width="5.33333333333333" customWidth="1"/>
    <col min="22" max="22" width="4.16190476190476" customWidth="1"/>
    <col min="23" max="23" width="4.33333333333333" customWidth="1"/>
    <col min="24" max="24" width="3.5047619047619" customWidth="1"/>
    <col min="25" max="25" width="13.6666666666667" customWidth="1"/>
    <col min="26" max="26" width="10.5047619047619" customWidth="1"/>
  </cols>
  <sheetData>
    <row r="2" spans="2:21"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ht="13.5" spans="22:23">
      <c r="V3" s="91"/>
      <c r="W3" s="42"/>
    </row>
    <row r="4" ht="100.25" customHeight="1" spans="1:25">
      <c r="A4" s="4"/>
      <c r="B4" s="5"/>
      <c r="C4" s="6"/>
      <c r="D4" s="6"/>
      <c r="E4" s="7"/>
      <c r="F4" s="6"/>
      <c r="G4" s="6"/>
      <c r="H4" s="6"/>
      <c r="I4" s="6"/>
      <c r="J4" s="5"/>
      <c r="K4" s="6"/>
      <c r="L4" s="6"/>
      <c r="M4" s="7"/>
      <c r="N4" s="6"/>
      <c r="O4" s="6"/>
      <c r="P4" s="6"/>
      <c r="Q4" s="6"/>
      <c r="R4" s="5"/>
      <c r="S4" s="6"/>
      <c r="T4" s="6"/>
      <c r="U4" s="92"/>
      <c r="V4" s="93" t="s">
        <v>1</v>
      </c>
      <c r="W4" s="94" t="s">
        <v>2</v>
      </c>
      <c r="Y4" s="68"/>
    </row>
    <row r="5" s="1" customFormat="1" ht="18" customHeight="1" spans="1:25">
      <c r="A5" s="9" t="s">
        <v>3</v>
      </c>
      <c r="B5" s="10" t="s">
        <v>4</v>
      </c>
      <c r="C5" s="11" t="s">
        <v>5</v>
      </c>
      <c r="D5" s="11" t="s">
        <v>6</v>
      </c>
      <c r="E5" s="12" t="s">
        <v>7</v>
      </c>
      <c r="F5" s="10" t="s">
        <v>4</v>
      </c>
      <c r="G5" s="11" t="s">
        <v>5</v>
      </c>
      <c r="H5" s="11" t="s">
        <v>6</v>
      </c>
      <c r="I5" s="12" t="s">
        <v>7</v>
      </c>
      <c r="J5" s="10" t="s">
        <v>4</v>
      </c>
      <c r="K5" s="11" t="s">
        <v>5</v>
      </c>
      <c r="L5" s="11" t="s">
        <v>6</v>
      </c>
      <c r="M5" s="12" t="s">
        <v>7</v>
      </c>
      <c r="N5" s="10" t="s">
        <v>4</v>
      </c>
      <c r="O5" s="11" t="s">
        <v>5</v>
      </c>
      <c r="P5" s="11" t="s">
        <v>6</v>
      </c>
      <c r="Q5" s="12" t="s">
        <v>7</v>
      </c>
      <c r="R5" s="10" t="s">
        <v>8</v>
      </c>
      <c r="S5" s="11" t="s">
        <v>9</v>
      </c>
      <c r="T5" s="11" t="s">
        <v>10</v>
      </c>
      <c r="U5" s="95" t="s">
        <v>11</v>
      </c>
      <c r="V5" s="96"/>
      <c r="W5" s="97"/>
      <c r="Y5" s="105"/>
    </row>
    <row r="6" s="78" customFormat="1" ht="18" customHeight="1" spans="1:25">
      <c r="A6" s="80" t="s">
        <v>12</v>
      </c>
      <c r="B6" s="81">
        <v>0</v>
      </c>
      <c r="C6" s="82">
        <v>3</v>
      </c>
      <c r="D6" s="82">
        <v>0</v>
      </c>
      <c r="E6" s="83">
        <v>5</v>
      </c>
      <c r="F6" s="81">
        <v>1</v>
      </c>
      <c r="G6" s="82">
        <v>3</v>
      </c>
      <c r="H6" s="82">
        <v>3</v>
      </c>
      <c r="I6" s="83">
        <v>3</v>
      </c>
      <c r="J6" s="81">
        <v>1</v>
      </c>
      <c r="K6" s="82">
        <v>1</v>
      </c>
      <c r="L6" s="82">
        <v>0</v>
      </c>
      <c r="M6" s="83">
        <v>1</v>
      </c>
      <c r="N6" s="81">
        <v>3</v>
      </c>
      <c r="O6" s="82">
        <v>0</v>
      </c>
      <c r="P6" s="82">
        <v>0</v>
      </c>
      <c r="Q6" s="83">
        <v>0</v>
      </c>
      <c r="R6" s="81">
        <v>5</v>
      </c>
      <c r="S6" s="82">
        <v>0</v>
      </c>
      <c r="T6" s="82">
        <v>3</v>
      </c>
      <c r="U6" s="98">
        <v>0</v>
      </c>
      <c r="V6" s="99">
        <f t="shared" ref="V6:V21" si="0">SUM(B6:U6)</f>
        <v>32</v>
      </c>
      <c r="W6" s="100">
        <f t="shared" ref="W6:W21" si="1">RANK(V6,$V$6:$V$21,0)</f>
        <v>1</v>
      </c>
      <c r="X6" s="101">
        <v>1</v>
      </c>
      <c r="Y6" s="106" t="s">
        <v>12</v>
      </c>
    </row>
    <row r="7" s="78" customFormat="1" ht="18" customHeight="1" spans="1:27">
      <c r="A7" s="80" t="s">
        <v>13</v>
      </c>
      <c r="B7" s="81">
        <v>3</v>
      </c>
      <c r="C7" s="82">
        <v>0</v>
      </c>
      <c r="D7" s="82">
        <v>0</v>
      </c>
      <c r="E7" s="83">
        <v>3</v>
      </c>
      <c r="F7" s="81">
        <v>5</v>
      </c>
      <c r="G7" s="82">
        <v>0</v>
      </c>
      <c r="H7" s="82">
        <v>0</v>
      </c>
      <c r="I7" s="83">
        <v>3</v>
      </c>
      <c r="J7" s="81">
        <v>3</v>
      </c>
      <c r="K7" s="82">
        <v>3</v>
      </c>
      <c r="L7" s="82">
        <v>1</v>
      </c>
      <c r="M7" s="83">
        <v>0</v>
      </c>
      <c r="N7" s="81">
        <v>0</v>
      </c>
      <c r="O7" s="82">
        <v>0</v>
      </c>
      <c r="P7" s="82">
        <v>3</v>
      </c>
      <c r="Q7" s="83">
        <v>0</v>
      </c>
      <c r="R7" s="81">
        <v>5</v>
      </c>
      <c r="S7" s="82">
        <v>0</v>
      </c>
      <c r="T7" s="82">
        <v>0</v>
      </c>
      <c r="U7" s="98">
        <v>0</v>
      </c>
      <c r="V7" s="99">
        <f t="shared" si="0"/>
        <v>29</v>
      </c>
      <c r="W7" s="100">
        <f t="shared" si="1"/>
        <v>2</v>
      </c>
      <c r="X7" s="102">
        <v>2</v>
      </c>
      <c r="Y7" s="106" t="s">
        <v>13</v>
      </c>
      <c r="Z7" s="107" t="s">
        <v>14</v>
      </c>
      <c r="AA7" s="107">
        <v>12</v>
      </c>
    </row>
    <row r="8" s="78" customFormat="1" ht="18" customHeight="1" spans="1:27">
      <c r="A8" s="80" t="s">
        <v>15</v>
      </c>
      <c r="B8" s="81">
        <v>3</v>
      </c>
      <c r="C8" s="82">
        <v>3</v>
      </c>
      <c r="D8" s="82">
        <v>3</v>
      </c>
      <c r="E8" s="83">
        <v>0</v>
      </c>
      <c r="F8" s="81">
        <v>5</v>
      </c>
      <c r="G8" s="82">
        <v>0</v>
      </c>
      <c r="H8" s="82">
        <v>0</v>
      </c>
      <c r="I8" s="83">
        <v>0</v>
      </c>
      <c r="J8" s="81">
        <v>3</v>
      </c>
      <c r="K8" s="82">
        <v>0</v>
      </c>
      <c r="L8" s="82">
        <v>3</v>
      </c>
      <c r="M8" s="83">
        <v>1</v>
      </c>
      <c r="N8" s="81">
        <v>3</v>
      </c>
      <c r="O8" s="82">
        <v>0</v>
      </c>
      <c r="P8" s="82">
        <v>0</v>
      </c>
      <c r="Q8" s="83">
        <v>0</v>
      </c>
      <c r="R8" s="81">
        <v>0</v>
      </c>
      <c r="S8" s="82">
        <v>5</v>
      </c>
      <c r="T8" s="82">
        <v>0</v>
      </c>
      <c r="U8" s="98">
        <v>0</v>
      </c>
      <c r="V8" s="99">
        <f t="shared" si="0"/>
        <v>29</v>
      </c>
      <c r="W8" s="100">
        <f t="shared" si="1"/>
        <v>2</v>
      </c>
      <c r="X8" s="102">
        <v>3</v>
      </c>
      <c r="Y8" s="106" t="s">
        <v>15</v>
      </c>
      <c r="Z8" s="107" t="s">
        <v>14</v>
      </c>
      <c r="AA8" s="107">
        <v>7</v>
      </c>
    </row>
    <row r="9" s="78" customFormat="1" ht="18" customHeight="1" spans="1:25">
      <c r="A9" s="80" t="s">
        <v>16</v>
      </c>
      <c r="B9" s="81">
        <v>0</v>
      </c>
      <c r="C9" s="82">
        <v>3</v>
      </c>
      <c r="D9" s="82">
        <v>1</v>
      </c>
      <c r="E9" s="83">
        <v>3</v>
      </c>
      <c r="F9" s="81">
        <v>3</v>
      </c>
      <c r="G9" s="82">
        <v>0</v>
      </c>
      <c r="H9" s="82">
        <v>0</v>
      </c>
      <c r="I9" s="83">
        <v>0</v>
      </c>
      <c r="J9" s="81">
        <v>1</v>
      </c>
      <c r="K9" s="82">
        <v>0</v>
      </c>
      <c r="L9" s="82">
        <v>0</v>
      </c>
      <c r="M9" s="83">
        <v>1</v>
      </c>
      <c r="N9" s="81">
        <v>3</v>
      </c>
      <c r="O9" s="82">
        <v>3</v>
      </c>
      <c r="P9" s="82">
        <v>0</v>
      </c>
      <c r="Q9" s="83">
        <v>0</v>
      </c>
      <c r="R9" s="81">
        <v>0</v>
      </c>
      <c r="S9" s="82">
        <v>5</v>
      </c>
      <c r="T9" s="82">
        <v>0</v>
      </c>
      <c r="U9" s="98">
        <v>5</v>
      </c>
      <c r="V9" s="99">
        <f t="shared" si="0"/>
        <v>28</v>
      </c>
      <c r="W9" s="100">
        <f t="shared" si="1"/>
        <v>4</v>
      </c>
      <c r="X9" s="101">
        <v>4</v>
      </c>
      <c r="Y9" s="106" t="s">
        <v>16</v>
      </c>
    </row>
    <row r="10" s="78" customFormat="1" ht="18" customHeight="1" spans="1:25">
      <c r="A10" s="84" t="s">
        <v>17</v>
      </c>
      <c r="B10" s="85">
        <v>0</v>
      </c>
      <c r="C10" s="86">
        <v>3</v>
      </c>
      <c r="D10" s="86">
        <v>5</v>
      </c>
      <c r="E10" s="87">
        <v>3</v>
      </c>
      <c r="F10" s="85">
        <v>0</v>
      </c>
      <c r="G10" s="86">
        <v>3</v>
      </c>
      <c r="H10" s="86">
        <v>0</v>
      </c>
      <c r="I10" s="87">
        <v>0</v>
      </c>
      <c r="J10" s="85">
        <v>1</v>
      </c>
      <c r="K10" s="86">
        <v>5</v>
      </c>
      <c r="L10" s="86">
        <v>0</v>
      </c>
      <c r="M10" s="87">
        <v>0</v>
      </c>
      <c r="N10" s="85">
        <v>0</v>
      </c>
      <c r="O10" s="86">
        <v>0</v>
      </c>
      <c r="P10" s="86">
        <v>1</v>
      </c>
      <c r="Q10" s="87">
        <v>0</v>
      </c>
      <c r="R10" s="85">
        <v>0</v>
      </c>
      <c r="S10" s="86">
        <v>0</v>
      </c>
      <c r="T10" s="86">
        <v>5</v>
      </c>
      <c r="U10" s="103">
        <v>0</v>
      </c>
      <c r="V10" s="99">
        <f t="shared" si="0"/>
        <v>26</v>
      </c>
      <c r="W10" s="100">
        <f t="shared" si="1"/>
        <v>5</v>
      </c>
      <c r="X10" s="101">
        <v>5</v>
      </c>
      <c r="Y10" s="106" t="s">
        <v>17</v>
      </c>
    </row>
    <row r="11" s="78" customFormat="1" ht="18" customHeight="1" spans="1:25">
      <c r="A11" s="84" t="s">
        <v>18</v>
      </c>
      <c r="B11" s="85">
        <v>3</v>
      </c>
      <c r="C11" s="86">
        <v>1</v>
      </c>
      <c r="D11" s="86">
        <v>1</v>
      </c>
      <c r="E11" s="87">
        <v>1</v>
      </c>
      <c r="F11" s="85">
        <v>3</v>
      </c>
      <c r="G11" s="86">
        <v>0</v>
      </c>
      <c r="H11" s="86">
        <v>0</v>
      </c>
      <c r="I11" s="87">
        <v>0</v>
      </c>
      <c r="J11" s="85">
        <v>1</v>
      </c>
      <c r="K11" s="86">
        <v>1</v>
      </c>
      <c r="L11" s="86">
        <v>3</v>
      </c>
      <c r="M11" s="87">
        <v>0</v>
      </c>
      <c r="N11" s="85">
        <v>0</v>
      </c>
      <c r="O11" s="86">
        <v>0</v>
      </c>
      <c r="P11" s="86">
        <v>0</v>
      </c>
      <c r="Q11" s="87">
        <v>0</v>
      </c>
      <c r="R11" s="85">
        <v>5</v>
      </c>
      <c r="S11" s="86">
        <v>0</v>
      </c>
      <c r="T11" s="86">
        <v>5</v>
      </c>
      <c r="U11" s="103">
        <v>0</v>
      </c>
      <c r="V11" s="99">
        <f t="shared" si="0"/>
        <v>24</v>
      </c>
      <c r="W11" s="100">
        <f t="shared" si="1"/>
        <v>6</v>
      </c>
      <c r="X11" s="101">
        <v>6</v>
      </c>
      <c r="Y11" s="106" t="s">
        <v>18</v>
      </c>
    </row>
    <row r="12" s="78" customFormat="1" ht="18" customHeight="1" spans="1:25">
      <c r="A12" s="84" t="s">
        <v>19</v>
      </c>
      <c r="B12" s="85">
        <v>0</v>
      </c>
      <c r="C12" s="86">
        <v>0</v>
      </c>
      <c r="D12" s="86">
        <v>3</v>
      </c>
      <c r="E12" s="87">
        <v>0</v>
      </c>
      <c r="F12" s="85">
        <v>3</v>
      </c>
      <c r="G12" s="86">
        <v>0</v>
      </c>
      <c r="H12" s="86">
        <v>0</v>
      </c>
      <c r="I12" s="87">
        <v>3</v>
      </c>
      <c r="J12" s="85">
        <v>0</v>
      </c>
      <c r="K12" s="86">
        <v>1</v>
      </c>
      <c r="L12" s="86">
        <v>0</v>
      </c>
      <c r="M12" s="87">
        <v>0</v>
      </c>
      <c r="N12" s="85">
        <v>5</v>
      </c>
      <c r="O12" s="86">
        <v>0</v>
      </c>
      <c r="P12" s="86">
        <v>0</v>
      </c>
      <c r="Q12" s="87">
        <v>3</v>
      </c>
      <c r="R12" s="85">
        <v>0</v>
      </c>
      <c r="S12" s="86">
        <v>5</v>
      </c>
      <c r="T12" s="86">
        <v>0</v>
      </c>
      <c r="U12" s="103">
        <v>0</v>
      </c>
      <c r="V12" s="99">
        <f t="shared" si="0"/>
        <v>23</v>
      </c>
      <c r="W12" s="100">
        <f t="shared" si="1"/>
        <v>7</v>
      </c>
      <c r="X12" s="101">
        <v>7</v>
      </c>
      <c r="Y12" s="106" t="s">
        <v>19</v>
      </c>
    </row>
    <row r="13" s="78" customFormat="1" ht="18" customHeight="1" spans="1:25">
      <c r="A13" s="84" t="s">
        <v>20</v>
      </c>
      <c r="B13" s="85">
        <v>3</v>
      </c>
      <c r="C13" s="86">
        <v>3</v>
      </c>
      <c r="D13" s="86">
        <v>3</v>
      </c>
      <c r="E13" s="87">
        <v>0</v>
      </c>
      <c r="F13" s="85">
        <v>0</v>
      </c>
      <c r="G13" s="86">
        <v>1</v>
      </c>
      <c r="H13" s="86">
        <v>0</v>
      </c>
      <c r="I13" s="87">
        <v>0</v>
      </c>
      <c r="J13" s="85">
        <v>3</v>
      </c>
      <c r="K13" s="86">
        <v>0</v>
      </c>
      <c r="L13" s="86">
        <v>0</v>
      </c>
      <c r="M13" s="87">
        <v>0</v>
      </c>
      <c r="N13" s="85">
        <v>0</v>
      </c>
      <c r="O13" s="86">
        <v>0</v>
      </c>
      <c r="P13" s="86">
        <v>0</v>
      </c>
      <c r="Q13" s="87">
        <v>3</v>
      </c>
      <c r="R13" s="85">
        <v>0</v>
      </c>
      <c r="S13" s="86">
        <v>5</v>
      </c>
      <c r="T13" s="86">
        <v>0</v>
      </c>
      <c r="U13" s="103">
        <v>0</v>
      </c>
      <c r="V13" s="99">
        <f t="shared" si="0"/>
        <v>21</v>
      </c>
      <c r="W13" s="100">
        <f t="shared" si="1"/>
        <v>8</v>
      </c>
      <c r="X13" s="101">
        <v>8</v>
      </c>
      <c r="Y13" s="106" t="s">
        <v>20</v>
      </c>
    </row>
    <row r="14" s="78" customFormat="1" ht="18" customHeight="1" spans="1:25">
      <c r="A14" s="84" t="s">
        <v>21</v>
      </c>
      <c r="B14" s="85">
        <v>5</v>
      </c>
      <c r="C14" s="86">
        <v>3</v>
      </c>
      <c r="D14" s="86">
        <v>3</v>
      </c>
      <c r="E14" s="87">
        <v>0</v>
      </c>
      <c r="F14" s="85">
        <v>0</v>
      </c>
      <c r="G14" s="86">
        <v>0</v>
      </c>
      <c r="H14" s="86">
        <v>3</v>
      </c>
      <c r="I14" s="87">
        <v>0</v>
      </c>
      <c r="J14" s="85">
        <v>0</v>
      </c>
      <c r="K14" s="86">
        <v>0</v>
      </c>
      <c r="L14" s="86">
        <v>0</v>
      </c>
      <c r="M14" s="87">
        <v>0</v>
      </c>
      <c r="N14" s="85">
        <v>0</v>
      </c>
      <c r="O14" s="86">
        <v>0</v>
      </c>
      <c r="P14" s="86">
        <v>0</v>
      </c>
      <c r="Q14" s="87">
        <v>0</v>
      </c>
      <c r="R14" s="85">
        <v>0</v>
      </c>
      <c r="S14" s="86">
        <v>0</v>
      </c>
      <c r="T14" s="86">
        <v>0</v>
      </c>
      <c r="U14" s="103">
        <v>5</v>
      </c>
      <c r="V14" s="99">
        <f t="shared" si="0"/>
        <v>19</v>
      </c>
      <c r="W14" s="100">
        <f t="shared" si="1"/>
        <v>9</v>
      </c>
      <c r="X14" s="101">
        <v>9</v>
      </c>
      <c r="Y14" s="106" t="s">
        <v>21</v>
      </c>
    </row>
    <row r="15" s="78" customFormat="1" ht="18" customHeight="1" spans="1:25">
      <c r="A15" s="84" t="s">
        <v>22</v>
      </c>
      <c r="B15" s="85">
        <v>3</v>
      </c>
      <c r="C15" s="86">
        <v>3</v>
      </c>
      <c r="D15" s="86">
        <v>5</v>
      </c>
      <c r="E15" s="87">
        <v>0</v>
      </c>
      <c r="F15" s="85">
        <v>0</v>
      </c>
      <c r="G15" s="86">
        <v>0</v>
      </c>
      <c r="H15" s="86">
        <v>0</v>
      </c>
      <c r="I15" s="87">
        <v>0</v>
      </c>
      <c r="J15" s="85">
        <v>1</v>
      </c>
      <c r="K15" s="86">
        <v>1</v>
      </c>
      <c r="L15" s="86">
        <v>1</v>
      </c>
      <c r="M15" s="87">
        <v>1</v>
      </c>
      <c r="N15" s="85">
        <v>0</v>
      </c>
      <c r="O15" s="86">
        <v>0</v>
      </c>
      <c r="P15" s="86">
        <v>0</v>
      </c>
      <c r="Q15" s="87">
        <v>0</v>
      </c>
      <c r="R15" s="85">
        <v>0</v>
      </c>
      <c r="S15" s="86">
        <v>0</v>
      </c>
      <c r="T15" s="86">
        <v>0</v>
      </c>
      <c r="U15" s="103">
        <v>0</v>
      </c>
      <c r="V15" s="99">
        <f t="shared" si="0"/>
        <v>15</v>
      </c>
      <c r="W15" s="100">
        <f t="shared" si="1"/>
        <v>10</v>
      </c>
      <c r="X15" s="101">
        <v>10</v>
      </c>
      <c r="Y15" s="106" t="s">
        <v>22</v>
      </c>
    </row>
    <row r="16" s="78" customFormat="1" ht="18" customHeight="1" spans="1:25">
      <c r="A16" s="84" t="s">
        <v>23</v>
      </c>
      <c r="B16" s="85">
        <v>3</v>
      </c>
      <c r="C16" s="86">
        <v>3</v>
      </c>
      <c r="D16" s="86">
        <v>3</v>
      </c>
      <c r="E16" s="87">
        <v>0</v>
      </c>
      <c r="F16" s="85">
        <v>0</v>
      </c>
      <c r="G16" s="86">
        <v>0</v>
      </c>
      <c r="H16" s="86">
        <v>0</v>
      </c>
      <c r="I16" s="87">
        <v>0</v>
      </c>
      <c r="J16" s="85">
        <v>3</v>
      </c>
      <c r="K16" s="86">
        <v>0</v>
      </c>
      <c r="L16" s="86">
        <v>3</v>
      </c>
      <c r="M16" s="87">
        <v>0</v>
      </c>
      <c r="N16" s="85">
        <v>0</v>
      </c>
      <c r="O16" s="86">
        <v>0</v>
      </c>
      <c r="P16" s="86">
        <v>0</v>
      </c>
      <c r="Q16" s="87">
        <v>0</v>
      </c>
      <c r="R16" s="85">
        <v>0</v>
      </c>
      <c r="S16" s="86">
        <v>0</v>
      </c>
      <c r="T16" s="86">
        <v>0</v>
      </c>
      <c r="U16" s="103">
        <v>0</v>
      </c>
      <c r="V16" s="99">
        <f t="shared" si="0"/>
        <v>15</v>
      </c>
      <c r="W16" s="100">
        <f t="shared" si="1"/>
        <v>10</v>
      </c>
      <c r="X16" s="101">
        <v>11</v>
      </c>
      <c r="Y16" s="106" t="s">
        <v>23</v>
      </c>
    </row>
    <row r="17" s="78" customFormat="1" ht="18" customHeight="1" spans="1:25">
      <c r="A17" s="84" t="s">
        <v>24</v>
      </c>
      <c r="B17" s="85">
        <v>1</v>
      </c>
      <c r="C17" s="86">
        <v>0</v>
      </c>
      <c r="D17" s="86">
        <v>1</v>
      </c>
      <c r="E17" s="87">
        <v>0</v>
      </c>
      <c r="F17" s="85">
        <v>0</v>
      </c>
      <c r="G17" s="86">
        <v>0</v>
      </c>
      <c r="H17" s="86">
        <v>1</v>
      </c>
      <c r="I17" s="87">
        <v>0</v>
      </c>
      <c r="J17" s="85">
        <v>0</v>
      </c>
      <c r="K17" s="86">
        <v>1</v>
      </c>
      <c r="L17" s="86">
        <v>0</v>
      </c>
      <c r="M17" s="87">
        <v>0</v>
      </c>
      <c r="N17" s="85">
        <v>0</v>
      </c>
      <c r="O17" s="86">
        <v>3</v>
      </c>
      <c r="P17" s="86">
        <v>0</v>
      </c>
      <c r="Q17" s="87">
        <v>0</v>
      </c>
      <c r="R17" s="85">
        <v>5</v>
      </c>
      <c r="S17" s="86">
        <v>0</v>
      </c>
      <c r="T17" s="86">
        <v>0</v>
      </c>
      <c r="U17" s="103">
        <v>0</v>
      </c>
      <c r="V17" s="99">
        <f t="shared" si="0"/>
        <v>12</v>
      </c>
      <c r="W17" s="100">
        <f t="shared" si="1"/>
        <v>12</v>
      </c>
      <c r="X17" s="101">
        <v>12</v>
      </c>
      <c r="Y17" s="106" t="s">
        <v>24</v>
      </c>
    </row>
    <row r="18" s="78" customFormat="1" ht="18" customHeight="1" spans="1:25">
      <c r="A18" s="51" t="s">
        <v>25</v>
      </c>
      <c r="B18" s="88">
        <v>5</v>
      </c>
      <c r="C18" s="89">
        <v>0</v>
      </c>
      <c r="D18" s="89">
        <v>0</v>
      </c>
      <c r="E18" s="90">
        <v>0</v>
      </c>
      <c r="F18" s="88">
        <v>0</v>
      </c>
      <c r="G18" s="89">
        <v>0</v>
      </c>
      <c r="H18" s="89">
        <v>0</v>
      </c>
      <c r="I18" s="90">
        <v>0</v>
      </c>
      <c r="J18" s="88">
        <v>0</v>
      </c>
      <c r="K18" s="89">
        <v>1</v>
      </c>
      <c r="L18" s="89">
        <v>0</v>
      </c>
      <c r="M18" s="90">
        <v>0</v>
      </c>
      <c r="N18" s="88">
        <v>0</v>
      </c>
      <c r="O18" s="89">
        <v>0</v>
      </c>
      <c r="P18" s="89">
        <v>0</v>
      </c>
      <c r="Q18" s="90">
        <v>0</v>
      </c>
      <c r="R18" s="88">
        <v>0</v>
      </c>
      <c r="S18" s="89">
        <v>0</v>
      </c>
      <c r="T18" s="89">
        <v>5</v>
      </c>
      <c r="U18" s="104">
        <v>0</v>
      </c>
      <c r="V18" s="99">
        <f t="shared" si="0"/>
        <v>11</v>
      </c>
      <c r="W18" s="100">
        <f t="shared" si="1"/>
        <v>13</v>
      </c>
      <c r="X18" s="101">
        <v>13</v>
      </c>
      <c r="Y18" s="106" t="s">
        <v>25</v>
      </c>
    </row>
    <row r="19" s="78" customFormat="1" ht="18" customHeight="1" spans="1:25">
      <c r="A19" s="51" t="s">
        <v>26</v>
      </c>
      <c r="B19" s="88">
        <v>0</v>
      </c>
      <c r="C19" s="89">
        <v>0</v>
      </c>
      <c r="D19" s="89">
        <v>3</v>
      </c>
      <c r="E19" s="90">
        <v>0</v>
      </c>
      <c r="F19" s="88">
        <v>0</v>
      </c>
      <c r="G19" s="89">
        <v>0</v>
      </c>
      <c r="H19" s="89">
        <v>3</v>
      </c>
      <c r="I19" s="90">
        <v>0</v>
      </c>
      <c r="J19" s="88">
        <v>0</v>
      </c>
      <c r="K19" s="89">
        <v>0</v>
      </c>
      <c r="L19" s="89">
        <v>0</v>
      </c>
      <c r="M19" s="90">
        <v>0</v>
      </c>
      <c r="N19" s="88">
        <v>0</v>
      </c>
      <c r="O19" s="89">
        <v>0</v>
      </c>
      <c r="P19" s="89">
        <v>0</v>
      </c>
      <c r="Q19" s="90">
        <v>0</v>
      </c>
      <c r="R19" s="88">
        <v>0</v>
      </c>
      <c r="S19" s="89">
        <v>5</v>
      </c>
      <c r="T19" s="89">
        <v>0</v>
      </c>
      <c r="U19" s="104">
        <v>0</v>
      </c>
      <c r="V19" s="99">
        <f t="shared" si="0"/>
        <v>11</v>
      </c>
      <c r="W19" s="100">
        <f t="shared" si="1"/>
        <v>13</v>
      </c>
      <c r="X19" s="101">
        <v>14</v>
      </c>
      <c r="Y19" s="106" t="s">
        <v>26</v>
      </c>
    </row>
    <row r="20" s="78" customFormat="1" ht="18" customHeight="1" spans="1:25">
      <c r="A20" s="51" t="s">
        <v>27</v>
      </c>
      <c r="B20" s="88">
        <v>0</v>
      </c>
      <c r="C20" s="89">
        <v>3</v>
      </c>
      <c r="D20" s="89">
        <v>0</v>
      </c>
      <c r="E20" s="90">
        <v>0</v>
      </c>
      <c r="F20" s="88">
        <v>3</v>
      </c>
      <c r="G20" s="89">
        <v>0</v>
      </c>
      <c r="H20" s="89">
        <v>0</v>
      </c>
      <c r="I20" s="90">
        <v>0</v>
      </c>
      <c r="J20" s="88">
        <v>0</v>
      </c>
      <c r="K20" s="89">
        <v>1</v>
      </c>
      <c r="L20" s="89">
        <v>0</v>
      </c>
      <c r="M20" s="90">
        <v>1</v>
      </c>
      <c r="N20" s="88">
        <v>3</v>
      </c>
      <c r="O20" s="89">
        <v>0</v>
      </c>
      <c r="P20" s="89">
        <v>0</v>
      </c>
      <c r="Q20" s="90">
        <v>0</v>
      </c>
      <c r="R20" s="88">
        <v>0</v>
      </c>
      <c r="S20" s="89">
        <v>0</v>
      </c>
      <c r="T20" s="89">
        <v>0</v>
      </c>
      <c r="U20" s="104">
        <v>0</v>
      </c>
      <c r="V20" s="99">
        <f t="shared" si="0"/>
        <v>11</v>
      </c>
      <c r="W20" s="100">
        <f t="shared" si="1"/>
        <v>13</v>
      </c>
      <c r="X20" s="101">
        <v>15</v>
      </c>
      <c r="Y20" s="106" t="s">
        <v>27</v>
      </c>
    </row>
    <row r="21" s="78" customFormat="1" ht="18" customHeight="1" spans="1:25">
      <c r="A21" s="51" t="s">
        <v>28</v>
      </c>
      <c r="B21" s="88">
        <v>3</v>
      </c>
      <c r="C21" s="89">
        <v>0</v>
      </c>
      <c r="D21" s="89">
        <v>0</v>
      </c>
      <c r="E21" s="90">
        <v>0</v>
      </c>
      <c r="F21" s="88">
        <v>0</v>
      </c>
      <c r="G21" s="89">
        <v>0</v>
      </c>
      <c r="H21" s="89">
        <v>0</v>
      </c>
      <c r="I21" s="90">
        <v>0</v>
      </c>
      <c r="J21" s="88">
        <v>1</v>
      </c>
      <c r="K21" s="89">
        <v>0</v>
      </c>
      <c r="L21" s="89">
        <v>0</v>
      </c>
      <c r="M21" s="90">
        <v>0</v>
      </c>
      <c r="N21" s="88">
        <v>0</v>
      </c>
      <c r="O21" s="89">
        <v>0</v>
      </c>
      <c r="P21" s="89">
        <v>0</v>
      </c>
      <c r="Q21" s="90">
        <v>0</v>
      </c>
      <c r="R21" s="88">
        <v>0</v>
      </c>
      <c r="S21" s="89">
        <v>0</v>
      </c>
      <c r="T21" s="89">
        <v>5</v>
      </c>
      <c r="U21" s="104">
        <v>0</v>
      </c>
      <c r="V21" s="99">
        <f t="shared" si="0"/>
        <v>9</v>
      </c>
      <c r="W21" s="100">
        <f t="shared" si="1"/>
        <v>16</v>
      </c>
      <c r="X21" s="101">
        <v>16</v>
      </c>
      <c r="Y21" s="106" t="s">
        <v>28</v>
      </c>
    </row>
    <row r="22" ht="18" customHeight="1" spans="23:23">
      <c r="W22" s="68"/>
    </row>
    <row r="23" customHeight="1" spans="1:23">
      <c r="A23" s="28" t="s">
        <v>29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61"/>
    </row>
    <row r="24" ht="18" customHeight="1"/>
    <row r="25" ht="18" customHeight="1"/>
    <row r="26" ht="18" customHeight="1"/>
  </sheetData>
  <sortState ref="A6:Y21">
    <sortCondition ref="X6:X21"/>
  </sortState>
  <mergeCells count="2">
    <mergeCell ref="B2:U2"/>
    <mergeCell ref="A23:V23"/>
  </mergeCells>
  <pageMargins left="0.354166666666667" right="0.156944444444444" top="0.590277777777778" bottom="0.393055555555556" header="0.511805555555556" footer="0.511805555555556"/>
  <pageSetup paperSize="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8"/>
  <sheetViews>
    <sheetView workbookViewId="0">
      <selection activeCell="V18" sqref="V18"/>
    </sheetView>
  </sheetViews>
  <sheetFormatPr defaultColWidth="8.82857142857143" defaultRowHeight="12.75"/>
  <cols>
    <col min="1" max="1" width="4.66666666666667" customWidth="1"/>
    <col min="2" max="2" width="14.8285714285714" customWidth="1"/>
    <col min="3" max="3" width="4.82857142857143" customWidth="1"/>
    <col min="4" max="23" width="4.66666666666667" customWidth="1"/>
    <col min="24" max="24" width="5.5047619047619" customWidth="1"/>
    <col min="25" max="25" width="6" customWidth="1"/>
    <col min="26" max="26" width="5.82857142857143" customWidth="1"/>
    <col min="27" max="27" width="12.6666666666667" customWidth="1"/>
  </cols>
  <sheetData>
    <row r="1" spans="4:24"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4:24">
      <c r="D2" s="41" t="s">
        <v>30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0"/>
    </row>
    <row r="3" spans="3:26">
      <c r="C3" s="42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62"/>
      <c r="Y3" s="42"/>
      <c r="Z3" s="42"/>
    </row>
    <row r="4" ht="100.25" customHeight="1" spans="2:27">
      <c r="B4" s="4"/>
      <c r="C4" s="43" t="s">
        <v>31</v>
      </c>
      <c r="D4" s="44"/>
      <c r="E4" s="45"/>
      <c r="F4" s="45"/>
      <c r="G4" s="46"/>
      <c r="H4" s="45"/>
      <c r="I4" s="45"/>
      <c r="J4" s="45"/>
      <c r="K4" s="45"/>
      <c r="L4" s="44"/>
      <c r="M4" s="45"/>
      <c r="N4" s="45"/>
      <c r="O4" s="46"/>
      <c r="P4" s="45"/>
      <c r="Q4" s="45"/>
      <c r="R4" s="45"/>
      <c r="S4" s="45"/>
      <c r="T4" s="44"/>
      <c r="U4" s="45"/>
      <c r="V4" s="45"/>
      <c r="W4" s="45"/>
      <c r="X4" s="63" t="s">
        <v>32</v>
      </c>
      <c r="Y4" s="66" t="s">
        <v>33</v>
      </c>
      <c r="Z4" s="67" t="s">
        <v>2</v>
      </c>
      <c r="AA4" s="68"/>
    </row>
    <row r="5" s="1" customFormat="1" ht="18" customHeight="1" spans="2:27">
      <c r="B5" s="47" t="s">
        <v>3</v>
      </c>
      <c r="C5" s="43"/>
      <c r="D5" s="48" t="s">
        <v>4</v>
      </c>
      <c r="E5" s="48" t="s">
        <v>5</v>
      </c>
      <c r="F5" s="48" t="s">
        <v>6</v>
      </c>
      <c r="G5" s="49" t="s">
        <v>7</v>
      </c>
      <c r="H5" s="50" t="s">
        <v>4</v>
      </c>
      <c r="I5" s="48" t="s">
        <v>5</v>
      </c>
      <c r="J5" s="48" t="s">
        <v>6</v>
      </c>
      <c r="K5" s="49" t="s">
        <v>7</v>
      </c>
      <c r="L5" s="50" t="s">
        <v>4</v>
      </c>
      <c r="M5" s="48" t="s">
        <v>5</v>
      </c>
      <c r="N5" s="48" t="s">
        <v>6</v>
      </c>
      <c r="O5" s="49" t="s">
        <v>7</v>
      </c>
      <c r="P5" s="50" t="s">
        <v>4</v>
      </c>
      <c r="Q5" s="48" t="s">
        <v>5</v>
      </c>
      <c r="R5" s="48" t="s">
        <v>6</v>
      </c>
      <c r="S5" s="49" t="s">
        <v>7</v>
      </c>
      <c r="T5" s="50" t="s">
        <v>8</v>
      </c>
      <c r="U5" s="48" t="s">
        <v>9</v>
      </c>
      <c r="V5" s="48" t="s">
        <v>10</v>
      </c>
      <c r="W5" s="49" t="s">
        <v>11</v>
      </c>
      <c r="X5" s="64"/>
      <c r="Y5" s="69"/>
      <c r="Z5" s="70"/>
      <c r="AA5" s="1" t="s">
        <v>3</v>
      </c>
    </row>
    <row r="6" ht="18" customHeight="1" spans="1:27">
      <c r="A6">
        <v>5</v>
      </c>
      <c r="B6" s="51" t="str">
        <f>VLOOKUP(A6,'I voor - kvalifikatsioon'!$X$6:$Y$21,2,FALSE)</f>
        <v>Veiko Proos</v>
      </c>
      <c r="C6" s="52">
        <v>26</v>
      </c>
      <c r="D6" s="53">
        <v>3</v>
      </c>
      <c r="E6" s="54">
        <v>3</v>
      </c>
      <c r="F6" s="54">
        <v>0</v>
      </c>
      <c r="G6" s="55">
        <v>3</v>
      </c>
      <c r="H6" s="56">
        <v>0</v>
      </c>
      <c r="I6" s="54">
        <v>0</v>
      </c>
      <c r="J6" s="54">
        <v>3</v>
      </c>
      <c r="K6" s="55">
        <v>0</v>
      </c>
      <c r="L6" s="56">
        <v>0</v>
      </c>
      <c r="M6" s="54">
        <v>1</v>
      </c>
      <c r="N6" s="54">
        <v>1</v>
      </c>
      <c r="O6" s="55">
        <v>1</v>
      </c>
      <c r="P6" s="56">
        <v>0</v>
      </c>
      <c r="Q6" s="54">
        <v>1</v>
      </c>
      <c r="R6" s="54">
        <v>3</v>
      </c>
      <c r="S6" s="55">
        <v>1</v>
      </c>
      <c r="T6" s="56">
        <v>3</v>
      </c>
      <c r="U6" s="54">
        <v>0</v>
      </c>
      <c r="V6" s="54">
        <v>0</v>
      </c>
      <c r="W6" s="55">
        <v>0</v>
      </c>
      <c r="X6" s="65">
        <f t="shared" ref="X6:X13" si="0">SUM(D6:W6)</f>
        <v>23</v>
      </c>
      <c r="Y6" s="71">
        <f t="shared" ref="Y6:Y13" si="1">SUM(C6+X6)</f>
        <v>49</v>
      </c>
      <c r="Z6" s="72">
        <f t="shared" ref="Z6:Z13" si="2">RANK(Y6,$Y$6:$Y$13,FALSE)</f>
        <v>1</v>
      </c>
      <c r="AA6" s="73" t="str">
        <f t="shared" ref="AA6:AA13" si="3">B6</f>
        <v>Veiko Proos</v>
      </c>
    </row>
    <row r="7" ht="18" customHeight="1" spans="1:27">
      <c r="A7">
        <v>6</v>
      </c>
      <c r="B7" s="51" t="str">
        <f>VLOOKUP(A7,'I voor - kvalifikatsioon'!$X$6:$Y$21,2,FALSE)</f>
        <v>Kaido Kopel</v>
      </c>
      <c r="C7" s="57">
        <v>24</v>
      </c>
      <c r="D7" s="53">
        <v>3</v>
      </c>
      <c r="E7" s="54">
        <v>0</v>
      </c>
      <c r="F7" s="54">
        <v>3</v>
      </c>
      <c r="G7" s="55">
        <v>0</v>
      </c>
      <c r="H7" s="56">
        <v>5</v>
      </c>
      <c r="I7" s="54">
        <v>0</v>
      </c>
      <c r="J7" s="54">
        <v>3</v>
      </c>
      <c r="K7" s="55">
        <v>0</v>
      </c>
      <c r="L7" s="56">
        <v>1</v>
      </c>
      <c r="M7" s="54">
        <v>0</v>
      </c>
      <c r="N7" s="54">
        <v>0</v>
      </c>
      <c r="O7" s="55">
        <v>0</v>
      </c>
      <c r="P7" s="56">
        <v>3</v>
      </c>
      <c r="Q7" s="54">
        <v>0</v>
      </c>
      <c r="R7" s="54">
        <v>0</v>
      </c>
      <c r="S7" s="55">
        <v>3</v>
      </c>
      <c r="T7" s="56">
        <v>0</v>
      </c>
      <c r="U7" s="54">
        <v>0</v>
      </c>
      <c r="V7" s="54">
        <v>0</v>
      </c>
      <c r="W7" s="55">
        <v>0</v>
      </c>
      <c r="X7" s="65">
        <f t="shared" si="0"/>
        <v>21</v>
      </c>
      <c r="Y7" s="74">
        <f t="shared" si="1"/>
        <v>45</v>
      </c>
      <c r="Z7" s="72">
        <f t="shared" si="2"/>
        <v>2</v>
      </c>
      <c r="AA7" s="73" t="str">
        <f t="shared" si="3"/>
        <v>Kaido Kopel</v>
      </c>
    </row>
    <row r="8" ht="18" customHeight="1" spans="1:27">
      <c r="A8">
        <v>8</v>
      </c>
      <c r="B8" s="51" t="str">
        <f>VLOOKUP(A8,'I voor - kvalifikatsioon'!$X$6:$Y$21,2,FALSE)</f>
        <v>Jaan Joonas</v>
      </c>
      <c r="C8" s="57">
        <v>21</v>
      </c>
      <c r="D8" s="53">
        <v>0</v>
      </c>
      <c r="E8" s="54">
        <v>0</v>
      </c>
      <c r="F8" s="54">
        <v>3</v>
      </c>
      <c r="G8" s="55">
        <v>3</v>
      </c>
      <c r="H8" s="56">
        <v>0</v>
      </c>
      <c r="I8" s="54">
        <v>1</v>
      </c>
      <c r="J8" s="54">
        <v>0</v>
      </c>
      <c r="K8" s="55">
        <v>0</v>
      </c>
      <c r="L8" s="56">
        <v>1</v>
      </c>
      <c r="M8" s="54">
        <v>0</v>
      </c>
      <c r="N8" s="54">
        <v>0</v>
      </c>
      <c r="O8" s="55">
        <v>0</v>
      </c>
      <c r="P8" s="56">
        <v>0</v>
      </c>
      <c r="Q8" s="54">
        <v>0</v>
      </c>
      <c r="R8" s="54">
        <v>0</v>
      </c>
      <c r="S8" s="55">
        <v>0</v>
      </c>
      <c r="T8" s="56">
        <v>5</v>
      </c>
      <c r="U8" s="54">
        <v>3</v>
      </c>
      <c r="V8" s="54">
        <v>0</v>
      </c>
      <c r="W8" s="55">
        <v>0</v>
      </c>
      <c r="X8" s="65">
        <f t="shared" si="0"/>
        <v>16</v>
      </c>
      <c r="Y8" s="74">
        <f t="shared" si="1"/>
        <v>37</v>
      </c>
      <c r="Z8" s="72">
        <f t="shared" si="2"/>
        <v>3</v>
      </c>
      <c r="AA8" s="73" t="str">
        <f t="shared" si="3"/>
        <v>Jaan Joonas</v>
      </c>
    </row>
    <row r="9" ht="18" customHeight="1" spans="1:27">
      <c r="A9">
        <v>7</v>
      </c>
      <c r="B9" s="51" t="str">
        <f>VLOOKUP(A9,'I voor - kvalifikatsioon'!$X$6:$Y$21,2,FALSE)</f>
        <v>Margo Peebo</v>
      </c>
      <c r="C9" s="57">
        <v>23</v>
      </c>
      <c r="D9" s="53">
        <v>3</v>
      </c>
      <c r="E9" s="54">
        <v>0</v>
      </c>
      <c r="F9" s="54">
        <v>3</v>
      </c>
      <c r="G9" s="55">
        <v>0</v>
      </c>
      <c r="H9" s="56">
        <v>3</v>
      </c>
      <c r="I9" s="54">
        <v>0</v>
      </c>
      <c r="J9" s="54">
        <v>0</v>
      </c>
      <c r="K9" s="55">
        <v>0</v>
      </c>
      <c r="L9" s="56">
        <v>1</v>
      </c>
      <c r="M9" s="54">
        <v>0</v>
      </c>
      <c r="N9" s="54">
        <v>3</v>
      </c>
      <c r="O9" s="55">
        <v>0</v>
      </c>
      <c r="P9" s="56">
        <v>0</v>
      </c>
      <c r="Q9" s="54">
        <v>0</v>
      </c>
      <c r="R9" s="54">
        <v>0</v>
      </c>
      <c r="S9" s="55">
        <v>0</v>
      </c>
      <c r="T9" s="56">
        <v>0</v>
      </c>
      <c r="U9" s="54">
        <v>0</v>
      </c>
      <c r="V9" s="54">
        <v>0</v>
      </c>
      <c r="W9" s="55">
        <v>0</v>
      </c>
      <c r="X9" s="65">
        <f t="shared" si="0"/>
        <v>13</v>
      </c>
      <c r="Y9" s="74">
        <f t="shared" si="1"/>
        <v>36</v>
      </c>
      <c r="Z9" s="72">
        <f t="shared" si="2"/>
        <v>4</v>
      </c>
      <c r="AA9" s="73" t="str">
        <f t="shared" si="3"/>
        <v>Margo Peebo</v>
      </c>
    </row>
    <row r="10" ht="18" customHeight="1" spans="1:27">
      <c r="A10">
        <v>9</v>
      </c>
      <c r="B10" s="51" t="str">
        <f>VLOOKUP(A10,'I voor - kvalifikatsioon'!$X$6:$Y$21,2,FALSE)</f>
        <v>Alari Keedus</v>
      </c>
      <c r="C10" s="57">
        <v>19</v>
      </c>
      <c r="D10" s="53">
        <v>3</v>
      </c>
      <c r="E10" s="54">
        <v>3</v>
      </c>
      <c r="F10" s="54">
        <v>0</v>
      </c>
      <c r="G10" s="55">
        <v>0</v>
      </c>
      <c r="H10" s="56">
        <v>0</v>
      </c>
      <c r="I10" s="54">
        <v>0</v>
      </c>
      <c r="J10" s="54">
        <v>0</v>
      </c>
      <c r="K10" s="55">
        <v>0</v>
      </c>
      <c r="L10" s="56">
        <v>3</v>
      </c>
      <c r="M10" s="54">
        <v>0</v>
      </c>
      <c r="N10" s="54">
        <v>1</v>
      </c>
      <c r="O10" s="55">
        <v>0</v>
      </c>
      <c r="P10" s="56">
        <v>3</v>
      </c>
      <c r="Q10" s="54">
        <v>3</v>
      </c>
      <c r="R10" s="54">
        <v>0</v>
      </c>
      <c r="S10" s="55">
        <v>0</v>
      </c>
      <c r="T10" s="56">
        <v>0</v>
      </c>
      <c r="U10" s="54">
        <v>0</v>
      </c>
      <c r="V10" s="54">
        <v>0</v>
      </c>
      <c r="W10" s="55">
        <v>0</v>
      </c>
      <c r="X10" s="65">
        <f t="shared" si="0"/>
        <v>16</v>
      </c>
      <c r="Y10" s="74">
        <f t="shared" si="1"/>
        <v>35</v>
      </c>
      <c r="Z10" s="72">
        <f t="shared" si="2"/>
        <v>5</v>
      </c>
      <c r="AA10" s="73" t="str">
        <f t="shared" si="3"/>
        <v>Alari Keedus</v>
      </c>
    </row>
    <row r="11" ht="18" customHeight="1" spans="1:27">
      <c r="A11">
        <v>10</v>
      </c>
      <c r="B11" s="51" t="str">
        <f>VLOOKUP(A11,'I voor - kvalifikatsioon'!$X$6:$Y$21,2,FALSE)</f>
        <v>Arti Lindvest</v>
      </c>
      <c r="C11" s="57">
        <v>15</v>
      </c>
      <c r="D11" s="53">
        <v>3</v>
      </c>
      <c r="E11" s="54">
        <v>0</v>
      </c>
      <c r="F11" s="54">
        <v>3</v>
      </c>
      <c r="G11" s="55">
        <v>0</v>
      </c>
      <c r="H11" s="56">
        <v>0</v>
      </c>
      <c r="I11" s="54">
        <v>3</v>
      </c>
      <c r="J11" s="54">
        <v>3</v>
      </c>
      <c r="K11" s="55">
        <v>1</v>
      </c>
      <c r="L11" s="56">
        <v>1</v>
      </c>
      <c r="M11" s="54">
        <v>3</v>
      </c>
      <c r="N11" s="54">
        <v>1</v>
      </c>
      <c r="O11" s="55">
        <v>1</v>
      </c>
      <c r="P11" s="56">
        <v>0</v>
      </c>
      <c r="Q11" s="54">
        <v>0</v>
      </c>
      <c r="R11" s="54">
        <v>0</v>
      </c>
      <c r="S11" s="55">
        <v>0</v>
      </c>
      <c r="T11" s="56">
        <v>0</v>
      </c>
      <c r="U11" s="54">
        <v>0</v>
      </c>
      <c r="V11" s="54">
        <v>0</v>
      </c>
      <c r="W11" s="55">
        <v>0</v>
      </c>
      <c r="X11" s="65">
        <f t="shared" si="0"/>
        <v>19</v>
      </c>
      <c r="Y11" s="75">
        <f t="shared" si="1"/>
        <v>34</v>
      </c>
      <c r="Z11" s="72">
        <f t="shared" si="2"/>
        <v>6</v>
      </c>
      <c r="AA11" s="73" t="str">
        <f t="shared" si="3"/>
        <v>Arti Lindvest</v>
      </c>
    </row>
    <row r="12" ht="18" customHeight="1" spans="1:27">
      <c r="A12">
        <v>12</v>
      </c>
      <c r="B12" s="51" t="str">
        <f>VLOOKUP(A12,'I voor - kvalifikatsioon'!$X$6:$Y$21,2,FALSE)</f>
        <v>Marko Ode</v>
      </c>
      <c r="C12" s="57">
        <v>12</v>
      </c>
      <c r="D12" s="53">
        <v>3</v>
      </c>
      <c r="E12" s="54">
        <v>0</v>
      </c>
      <c r="F12" s="54">
        <v>0</v>
      </c>
      <c r="G12" s="55">
        <v>0</v>
      </c>
      <c r="H12" s="56">
        <v>3</v>
      </c>
      <c r="I12" s="54">
        <v>3</v>
      </c>
      <c r="J12" s="54">
        <v>0</v>
      </c>
      <c r="K12" s="55">
        <v>0</v>
      </c>
      <c r="L12" s="56">
        <v>0</v>
      </c>
      <c r="M12" s="54">
        <v>0</v>
      </c>
      <c r="N12" s="54">
        <v>0</v>
      </c>
      <c r="O12" s="55">
        <v>3</v>
      </c>
      <c r="P12" s="56">
        <v>3</v>
      </c>
      <c r="Q12" s="54">
        <v>0</v>
      </c>
      <c r="R12" s="54">
        <v>0</v>
      </c>
      <c r="S12" s="55">
        <v>0</v>
      </c>
      <c r="T12" s="56">
        <v>0</v>
      </c>
      <c r="U12" s="54">
        <v>0</v>
      </c>
      <c r="V12" s="54">
        <v>0</v>
      </c>
      <c r="W12" s="55">
        <v>0</v>
      </c>
      <c r="X12" s="65">
        <f t="shared" si="0"/>
        <v>15</v>
      </c>
      <c r="Y12" s="75">
        <f t="shared" si="1"/>
        <v>27</v>
      </c>
      <c r="Z12" s="72">
        <f t="shared" si="2"/>
        <v>7</v>
      </c>
      <c r="AA12" s="73" t="str">
        <f t="shared" si="3"/>
        <v>Marko Ode</v>
      </c>
    </row>
    <row r="13" ht="18" customHeight="1" spans="1:27">
      <c r="A13">
        <v>11</v>
      </c>
      <c r="B13" s="51" t="str">
        <f>VLOOKUP(A13,'I voor - kvalifikatsioon'!$X$6:$Y$21,2,FALSE)</f>
        <v>Toomas Hoole</v>
      </c>
      <c r="C13" s="57">
        <v>15</v>
      </c>
      <c r="D13" s="53">
        <v>0</v>
      </c>
      <c r="E13" s="54">
        <v>3</v>
      </c>
      <c r="F13" s="54">
        <v>0</v>
      </c>
      <c r="G13" s="55">
        <v>0</v>
      </c>
      <c r="H13" s="56">
        <v>3</v>
      </c>
      <c r="I13" s="54">
        <v>0</v>
      </c>
      <c r="J13" s="54">
        <v>0</v>
      </c>
      <c r="K13" s="55">
        <v>0</v>
      </c>
      <c r="L13" s="56">
        <v>0</v>
      </c>
      <c r="M13" s="54">
        <v>0</v>
      </c>
      <c r="N13" s="54">
        <v>0</v>
      </c>
      <c r="O13" s="55">
        <v>0</v>
      </c>
      <c r="P13" s="56">
        <v>0</v>
      </c>
      <c r="Q13" s="54">
        <v>0</v>
      </c>
      <c r="R13" s="54">
        <v>0</v>
      </c>
      <c r="S13" s="55">
        <v>0</v>
      </c>
      <c r="T13" s="56">
        <v>0</v>
      </c>
      <c r="U13" s="54">
        <v>0</v>
      </c>
      <c r="V13" s="54">
        <v>0</v>
      </c>
      <c r="W13" s="55">
        <v>0</v>
      </c>
      <c r="X13" s="65">
        <f t="shared" si="0"/>
        <v>6</v>
      </c>
      <c r="Y13" s="74">
        <f t="shared" si="1"/>
        <v>21</v>
      </c>
      <c r="Z13" s="72">
        <f t="shared" si="2"/>
        <v>8</v>
      </c>
      <c r="AA13" s="73" t="str">
        <f t="shared" si="3"/>
        <v>Toomas Hoole</v>
      </c>
    </row>
    <row r="14" ht="18" customHeight="1" spans="2:27">
      <c r="B14" s="58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76"/>
      <c r="Z14" s="77"/>
      <c r="AA14" s="68"/>
    </row>
    <row r="15" customHeight="1" spans="2:26">
      <c r="B15" s="61" t="s">
        <v>29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8" customHeight="1"/>
    <row r="17" ht="18" customHeight="1"/>
    <row r="18" ht="18" customHeight="1"/>
  </sheetData>
  <sortState ref="A6:AA13">
    <sortCondition ref="Z6:Z13"/>
  </sortState>
  <mergeCells count="6">
    <mergeCell ref="D2:W2"/>
    <mergeCell ref="B15:Z15"/>
    <mergeCell ref="C4:C5"/>
    <mergeCell ref="X4:X5"/>
    <mergeCell ref="Y4:Y5"/>
    <mergeCell ref="Z4:Z5"/>
  </mergeCells>
  <pageMargins left="0.699305555555556" right="0.699305555555556" top="0.75" bottom="0.75" header="0.3" footer="0.3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topLeftCell="A7" workbookViewId="0">
      <selection activeCell="AB12" sqref="AB12"/>
    </sheetView>
  </sheetViews>
  <sheetFormatPr defaultColWidth="8.82857142857143" defaultRowHeight="12.75"/>
  <cols>
    <col min="1" max="1" width="2.16190476190476" style="2" customWidth="1"/>
    <col min="2" max="2" width="3.16190476190476" customWidth="1"/>
    <col min="3" max="3" width="19.6666666666667" customWidth="1"/>
    <col min="4" max="23" width="5.33333333333333" customWidth="1"/>
    <col min="24" max="24" width="7.33333333333333" customWidth="1"/>
    <col min="25" max="25" width="2.66666666666667" customWidth="1"/>
    <col min="26" max="26" width="11.5047619047619" customWidth="1"/>
  </cols>
  <sheetData>
    <row r="1" ht="30" customHeight="1" spans="3:24">
      <c r="C1" s="3" t="s">
        <v>34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00.25" customHeight="1" spans="3:24">
      <c r="C2" s="4"/>
      <c r="D2" s="5"/>
      <c r="E2" s="6"/>
      <c r="F2" s="6"/>
      <c r="G2" s="7"/>
      <c r="H2" s="6"/>
      <c r="I2" s="6"/>
      <c r="J2" s="6"/>
      <c r="K2" s="6"/>
      <c r="L2" s="5"/>
      <c r="M2" s="6"/>
      <c r="N2" s="6"/>
      <c r="O2" s="7"/>
      <c r="P2" s="6"/>
      <c r="Q2" s="6"/>
      <c r="R2" s="6"/>
      <c r="S2" s="6"/>
      <c r="T2" s="5"/>
      <c r="U2" s="6"/>
      <c r="V2" s="6"/>
      <c r="W2" s="7"/>
      <c r="X2" s="29"/>
    </row>
    <row r="3" s="1" customFormat="1" ht="18" customHeight="1" spans="1:24">
      <c r="A3" s="8"/>
      <c r="C3" s="9" t="s">
        <v>3</v>
      </c>
      <c r="D3" s="10" t="s">
        <v>4</v>
      </c>
      <c r="E3" s="11" t="s">
        <v>5</v>
      </c>
      <c r="F3" s="11" t="s">
        <v>6</v>
      </c>
      <c r="G3" s="12" t="s">
        <v>7</v>
      </c>
      <c r="H3" s="10" t="s">
        <v>4</v>
      </c>
      <c r="I3" s="11" t="s">
        <v>5</v>
      </c>
      <c r="J3" s="11" t="s">
        <v>6</v>
      </c>
      <c r="K3" s="12" t="s">
        <v>7</v>
      </c>
      <c r="L3" s="10" t="s">
        <v>4</v>
      </c>
      <c r="M3" s="11" t="s">
        <v>5</v>
      </c>
      <c r="N3" s="11" t="s">
        <v>6</v>
      </c>
      <c r="O3" s="12" t="s">
        <v>7</v>
      </c>
      <c r="P3" s="10" t="s">
        <v>4</v>
      </c>
      <c r="Q3" s="11" t="s">
        <v>5</v>
      </c>
      <c r="R3" s="11" t="s">
        <v>6</v>
      </c>
      <c r="S3" s="12" t="s">
        <v>7</v>
      </c>
      <c r="T3" s="10" t="s">
        <v>8</v>
      </c>
      <c r="U3" s="11" t="s">
        <v>9</v>
      </c>
      <c r="V3" s="11" t="s">
        <v>10</v>
      </c>
      <c r="W3" s="12" t="s">
        <v>11</v>
      </c>
      <c r="X3" s="30" t="s">
        <v>35</v>
      </c>
    </row>
    <row r="4" s="1" customFormat="1" ht="30" customHeight="1" spans="1:24">
      <c r="A4" s="8"/>
      <c r="C4" s="12" t="s">
        <v>36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31"/>
    </row>
    <row r="5" ht="18" customHeight="1" spans="2:26">
      <c r="B5">
        <v>1</v>
      </c>
      <c r="C5" s="14" t="str">
        <f>VLOOKUP(B5,'I voor - kvalifikatsioon'!$X$6:$Y$21,2,FALSE)</f>
        <v>Andero Kelu</v>
      </c>
      <c r="D5" s="15">
        <v>5</v>
      </c>
      <c r="E5" s="16">
        <v>0</v>
      </c>
      <c r="F5" s="16">
        <v>0</v>
      </c>
      <c r="G5" s="17">
        <v>0</v>
      </c>
      <c r="H5" s="15">
        <v>0</v>
      </c>
      <c r="I5" s="16">
        <v>3</v>
      </c>
      <c r="J5" s="16">
        <v>3</v>
      </c>
      <c r="K5" s="17">
        <v>3</v>
      </c>
      <c r="L5" s="15">
        <v>0</v>
      </c>
      <c r="M5" s="16">
        <v>1</v>
      </c>
      <c r="N5" s="16">
        <v>0</v>
      </c>
      <c r="O5" s="17">
        <v>0</v>
      </c>
      <c r="P5" s="15">
        <v>0</v>
      </c>
      <c r="Q5" s="16">
        <v>0</v>
      </c>
      <c r="R5" s="16">
        <v>0</v>
      </c>
      <c r="S5" s="17">
        <v>0</v>
      </c>
      <c r="T5" s="15">
        <v>0</v>
      </c>
      <c r="U5" s="16">
        <v>5</v>
      </c>
      <c r="V5" s="16">
        <v>5</v>
      </c>
      <c r="W5" s="17">
        <v>5</v>
      </c>
      <c r="X5" s="32">
        <f t="shared" ref="X5:X27" si="0">SUM(D5:W5)</f>
        <v>30</v>
      </c>
      <c r="Y5" s="17">
        <f>RANK(X5,$X$5:$X$6,FALSE)</f>
        <v>1</v>
      </c>
      <c r="Z5" s="16" t="str">
        <f>C5</f>
        <v>Andero Kelu</v>
      </c>
    </row>
    <row r="6" ht="18" customHeight="1" spans="1:26">
      <c r="A6" s="2">
        <v>4</v>
      </c>
      <c r="B6">
        <v>8</v>
      </c>
      <c r="C6" s="18" t="str">
        <f>VLOOKUP(A6,'II voor - repechage'!Z6:AA13,2,FALSE)</f>
        <v>Margo Peebo</v>
      </c>
      <c r="D6" s="19">
        <v>0</v>
      </c>
      <c r="E6" s="19">
        <v>3</v>
      </c>
      <c r="F6" s="19">
        <v>3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3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5</v>
      </c>
      <c r="U6" s="19">
        <v>5</v>
      </c>
      <c r="V6" s="19">
        <v>0</v>
      </c>
      <c r="W6" s="19">
        <v>0</v>
      </c>
      <c r="X6" s="32">
        <f t="shared" si="0"/>
        <v>20</v>
      </c>
      <c r="Y6" s="36">
        <f>RANK(X6,$X$5:$X$6,FALSE)</f>
        <v>2</v>
      </c>
      <c r="Z6" s="22" t="str">
        <f>C6</f>
        <v>Margo Peebo</v>
      </c>
    </row>
    <row r="7" ht="9" customHeight="1" spans="3:26"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33"/>
      <c r="Y7" s="21"/>
      <c r="Z7" s="37"/>
    </row>
    <row r="8" ht="18" customHeight="1" spans="2:26">
      <c r="B8">
        <v>2</v>
      </c>
      <c r="C8" s="14" t="str">
        <f>VLOOKUP(B8,'I voor - kvalifikatsioon'!$X$6:$Y$21,2,FALSE)</f>
        <v>Ülo Piik</v>
      </c>
      <c r="D8" s="15">
        <v>3</v>
      </c>
      <c r="E8" s="15">
        <v>3</v>
      </c>
      <c r="F8" s="15">
        <v>3</v>
      </c>
      <c r="G8" s="15">
        <v>3</v>
      </c>
      <c r="H8" s="15">
        <v>0</v>
      </c>
      <c r="I8" s="15">
        <v>3</v>
      </c>
      <c r="J8" s="15">
        <v>0</v>
      </c>
      <c r="K8" s="15">
        <v>5</v>
      </c>
      <c r="L8" s="15">
        <v>1</v>
      </c>
      <c r="M8" s="15">
        <v>3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3</v>
      </c>
      <c r="U8" s="15">
        <v>5</v>
      </c>
      <c r="V8" s="15">
        <v>0</v>
      </c>
      <c r="W8" s="15">
        <v>0</v>
      </c>
      <c r="X8" s="32">
        <f t="shared" si="0"/>
        <v>32</v>
      </c>
      <c r="Y8" s="38">
        <f>RANK(X8,$X$8:$X$9,FALSE)</f>
        <v>1</v>
      </c>
      <c r="Z8" s="16" t="str">
        <f>C8</f>
        <v>Ülo Piik</v>
      </c>
    </row>
    <row r="9" ht="18" customHeight="1" spans="1:26">
      <c r="A9" s="2">
        <v>3</v>
      </c>
      <c r="B9">
        <v>7</v>
      </c>
      <c r="C9" s="18" t="str">
        <f>VLOOKUP(A9,'II voor - repechage'!Z6:AA13,2,FALSE)</f>
        <v>Jaan Joonas</v>
      </c>
      <c r="D9" s="19">
        <v>0</v>
      </c>
      <c r="E9" s="22">
        <v>0</v>
      </c>
      <c r="F9" s="22">
        <v>3</v>
      </c>
      <c r="G9" s="23">
        <v>0</v>
      </c>
      <c r="H9" s="23">
        <v>0</v>
      </c>
      <c r="I9" s="23">
        <v>0</v>
      </c>
      <c r="J9" s="23">
        <v>0</v>
      </c>
      <c r="K9" s="23">
        <v>1</v>
      </c>
      <c r="L9" s="23">
        <v>0</v>
      </c>
      <c r="M9" s="23">
        <v>5</v>
      </c>
      <c r="N9" s="23">
        <v>0</v>
      </c>
      <c r="O9" s="23">
        <v>0</v>
      </c>
      <c r="P9" s="23">
        <v>0</v>
      </c>
      <c r="Q9" s="23">
        <v>3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32">
        <f t="shared" si="0"/>
        <v>12</v>
      </c>
      <c r="Y9" s="23">
        <f>RANK(X9,$X$8:$X$9,FALSE)</f>
        <v>2</v>
      </c>
      <c r="Z9" s="22" t="str">
        <f>C9</f>
        <v>Jaan Joonas</v>
      </c>
    </row>
    <row r="10" ht="9" customHeight="1" spans="3:26"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34"/>
      <c r="Y10" s="25"/>
      <c r="Z10" s="39"/>
    </row>
    <row r="11" ht="18" customHeight="1" spans="2:26">
      <c r="B11">
        <v>3</v>
      </c>
      <c r="C11" s="18" t="str">
        <f>VLOOKUP(B11,'I voor - kvalifikatsioon'!$X$6:$Y$21,2,FALSE)</f>
        <v>Ivar Viljaste</v>
      </c>
      <c r="D11" s="19">
        <v>0</v>
      </c>
      <c r="E11" s="19">
        <v>0</v>
      </c>
      <c r="F11" s="19">
        <v>0</v>
      </c>
      <c r="G11" s="19">
        <v>0</v>
      </c>
      <c r="H11" s="19">
        <v>3</v>
      </c>
      <c r="I11" s="19">
        <v>3</v>
      </c>
      <c r="J11" s="19">
        <v>0</v>
      </c>
      <c r="K11" s="19">
        <v>3</v>
      </c>
      <c r="L11" s="19">
        <v>0</v>
      </c>
      <c r="M11" s="19">
        <v>0</v>
      </c>
      <c r="N11" s="19">
        <v>1</v>
      </c>
      <c r="O11" s="19">
        <v>0</v>
      </c>
      <c r="P11" s="19">
        <v>3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32">
        <f t="shared" si="0"/>
        <v>13</v>
      </c>
      <c r="Y11" s="36">
        <f>RANK(X11,$X$11:$X$12,FALSE)</f>
        <v>2</v>
      </c>
      <c r="Z11" s="22" t="str">
        <f>C11</f>
        <v>Ivar Viljaste</v>
      </c>
    </row>
    <row r="12" ht="18" customHeight="1" spans="1:26">
      <c r="A12" s="2">
        <v>2</v>
      </c>
      <c r="B12">
        <v>6</v>
      </c>
      <c r="C12" s="14" t="str">
        <f>VLOOKUP(A12,'II voor - repechage'!Z6:AA13,2,FALSE)</f>
        <v>Kaido Kopel</v>
      </c>
      <c r="D12" s="15">
        <v>0</v>
      </c>
      <c r="E12" s="15">
        <v>3</v>
      </c>
      <c r="F12" s="15">
        <v>3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1</v>
      </c>
      <c r="N12" s="15">
        <v>0</v>
      </c>
      <c r="O12" s="15">
        <v>3</v>
      </c>
      <c r="P12" s="15">
        <v>1</v>
      </c>
      <c r="Q12" s="15">
        <v>0</v>
      </c>
      <c r="R12" s="15">
        <v>0</v>
      </c>
      <c r="S12" s="15">
        <v>1</v>
      </c>
      <c r="T12" s="15">
        <v>5</v>
      </c>
      <c r="U12" s="15">
        <v>0</v>
      </c>
      <c r="V12" s="15">
        <v>0</v>
      </c>
      <c r="W12" s="15">
        <v>5</v>
      </c>
      <c r="X12" s="32">
        <f t="shared" si="0"/>
        <v>23</v>
      </c>
      <c r="Y12" s="38">
        <f>RANK(X12,$X$11:$X$12,FALSE)</f>
        <v>1</v>
      </c>
      <c r="Z12" s="16" t="str">
        <f>C12</f>
        <v>Kaido Kopel</v>
      </c>
    </row>
    <row r="13" ht="9" customHeight="1" spans="3:26"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34"/>
      <c r="Y13" s="25"/>
      <c r="Z13" s="39"/>
    </row>
    <row r="14" ht="18" customHeight="1" spans="2:26">
      <c r="B14">
        <v>4</v>
      </c>
      <c r="C14" s="18" t="str">
        <f>VLOOKUP(B14,'I voor - kvalifikatsioon'!$X$6:$Y$21,2,FALSE)</f>
        <v>Hardo Sokk</v>
      </c>
      <c r="D14" s="19">
        <v>0</v>
      </c>
      <c r="E14" s="19">
        <v>0</v>
      </c>
      <c r="F14" s="19">
        <v>0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0</v>
      </c>
      <c r="O14" s="19">
        <v>1</v>
      </c>
      <c r="P14" s="19">
        <v>0</v>
      </c>
      <c r="Q14" s="19">
        <v>3</v>
      </c>
      <c r="R14" s="19">
        <v>0</v>
      </c>
      <c r="S14" s="19">
        <v>3</v>
      </c>
      <c r="T14" s="19">
        <v>0</v>
      </c>
      <c r="U14" s="19">
        <v>3</v>
      </c>
      <c r="V14" s="19">
        <v>5</v>
      </c>
      <c r="W14" s="19">
        <v>0</v>
      </c>
      <c r="X14" s="32">
        <f t="shared" si="0"/>
        <v>19</v>
      </c>
      <c r="Y14" s="36">
        <f>RANK(X14,$X14:$X$15,FALSE)</f>
        <v>2</v>
      </c>
      <c r="Z14" s="22" t="str">
        <f>C14</f>
        <v>Hardo Sokk</v>
      </c>
    </row>
    <row r="15" ht="18" customHeight="1" spans="1:26">
      <c r="A15" s="2">
        <v>1</v>
      </c>
      <c r="B15">
        <v>5</v>
      </c>
      <c r="C15" s="14" t="str">
        <f>VLOOKUP(A15,'II voor - repechage'!Z6:AA13,2,FALSE)</f>
        <v>Veiko Proos</v>
      </c>
      <c r="D15" s="15">
        <v>5</v>
      </c>
      <c r="E15" s="15">
        <v>5</v>
      </c>
      <c r="F15" s="15">
        <v>5</v>
      </c>
      <c r="G15" s="15">
        <v>3</v>
      </c>
      <c r="H15" s="15">
        <v>3</v>
      </c>
      <c r="I15" s="15">
        <v>0</v>
      </c>
      <c r="J15" s="15">
        <v>0</v>
      </c>
      <c r="K15" s="15">
        <v>3</v>
      </c>
      <c r="L15" s="15">
        <v>1</v>
      </c>
      <c r="M15" s="15">
        <v>1</v>
      </c>
      <c r="N15" s="15">
        <v>0</v>
      </c>
      <c r="O15" s="15">
        <v>1</v>
      </c>
      <c r="P15" s="15">
        <v>0</v>
      </c>
      <c r="Q15" s="15">
        <v>0</v>
      </c>
      <c r="R15" s="15">
        <v>0</v>
      </c>
      <c r="S15" s="15">
        <v>0</v>
      </c>
      <c r="T15" s="15">
        <v>3</v>
      </c>
      <c r="U15" s="15">
        <v>3</v>
      </c>
      <c r="V15" s="15">
        <v>5</v>
      </c>
      <c r="W15" s="15">
        <v>0</v>
      </c>
      <c r="X15" s="32">
        <f t="shared" si="0"/>
        <v>38</v>
      </c>
      <c r="Y15" s="38">
        <f>RANK(X15,$X15:$X$15,FALSE)</f>
        <v>1</v>
      </c>
      <c r="Z15" s="16" t="str">
        <f>C15</f>
        <v>Veiko Proos</v>
      </c>
    </row>
    <row r="16" ht="30" customHeight="1" spans="3:24">
      <c r="C16" s="26" t="s">
        <v>37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35"/>
    </row>
    <row r="17" ht="18" customHeight="1" spans="2:24">
      <c r="B17">
        <v>1</v>
      </c>
      <c r="C17" s="14" t="str">
        <f>C15</f>
        <v>Veiko Proos</v>
      </c>
      <c r="D17" s="15">
        <v>5</v>
      </c>
      <c r="E17" s="15">
        <v>0</v>
      </c>
      <c r="F17" s="15">
        <v>3</v>
      </c>
      <c r="G17" s="15">
        <v>0</v>
      </c>
      <c r="H17" s="15">
        <v>5</v>
      </c>
      <c r="I17" s="15">
        <v>0</v>
      </c>
      <c r="J17" s="15">
        <v>0</v>
      </c>
      <c r="K17" s="15">
        <v>3</v>
      </c>
      <c r="L17" s="15">
        <v>1</v>
      </c>
      <c r="M17" s="15">
        <v>1</v>
      </c>
      <c r="N17" s="15">
        <v>0</v>
      </c>
      <c r="O17" s="15">
        <v>0</v>
      </c>
      <c r="P17" s="15">
        <v>0</v>
      </c>
      <c r="Q17" s="15">
        <v>0</v>
      </c>
      <c r="R17" s="15">
        <v>3</v>
      </c>
      <c r="S17" s="15">
        <v>1</v>
      </c>
      <c r="T17" s="15">
        <v>0</v>
      </c>
      <c r="U17" s="15">
        <v>0</v>
      </c>
      <c r="V17" s="108" t="s">
        <v>38</v>
      </c>
      <c r="W17" s="108" t="s">
        <v>38</v>
      </c>
      <c r="X17" s="32">
        <f t="shared" si="0"/>
        <v>22</v>
      </c>
    </row>
    <row r="18" ht="18" customHeight="1" spans="2:24">
      <c r="B18">
        <v>4</v>
      </c>
      <c r="C18" s="18" t="str">
        <f>C12</f>
        <v>Kaido Kopel</v>
      </c>
      <c r="D18" s="19">
        <v>3</v>
      </c>
      <c r="E18" s="19">
        <v>3</v>
      </c>
      <c r="F18" s="19">
        <v>0</v>
      </c>
      <c r="G18" s="19">
        <v>3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1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0</v>
      </c>
      <c r="V18" s="19">
        <v>3</v>
      </c>
      <c r="W18" s="109" t="s">
        <v>38</v>
      </c>
      <c r="X18" s="32">
        <f t="shared" si="0"/>
        <v>15</v>
      </c>
    </row>
    <row r="19" ht="9" customHeight="1" spans="3:24"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35"/>
    </row>
    <row r="20" ht="18" customHeight="1" spans="2:24">
      <c r="B20">
        <v>2</v>
      </c>
      <c r="C20" s="14" t="str">
        <f>C8</f>
        <v>Ülo Piik</v>
      </c>
      <c r="D20" s="15">
        <v>0</v>
      </c>
      <c r="E20" s="15">
        <v>3</v>
      </c>
      <c r="F20" s="15">
        <v>0</v>
      </c>
      <c r="G20" s="15">
        <v>0</v>
      </c>
      <c r="H20" s="15">
        <v>1</v>
      </c>
      <c r="I20" s="15">
        <v>0</v>
      </c>
      <c r="J20" s="15">
        <v>0</v>
      </c>
      <c r="K20" s="15">
        <v>3</v>
      </c>
      <c r="L20" s="15">
        <v>3</v>
      </c>
      <c r="M20" s="15">
        <v>3</v>
      </c>
      <c r="N20" s="15">
        <v>0</v>
      </c>
      <c r="O20" s="15">
        <v>1</v>
      </c>
      <c r="P20" s="15">
        <v>0</v>
      </c>
      <c r="Q20" s="15">
        <v>3</v>
      </c>
      <c r="R20" s="15">
        <v>0</v>
      </c>
      <c r="S20" s="15">
        <v>0</v>
      </c>
      <c r="T20" s="15">
        <v>5</v>
      </c>
      <c r="U20" s="15">
        <v>5</v>
      </c>
      <c r="V20" s="15">
        <v>0</v>
      </c>
      <c r="W20" s="15">
        <v>0</v>
      </c>
      <c r="X20" s="32">
        <f t="shared" si="0"/>
        <v>27</v>
      </c>
    </row>
    <row r="21" ht="18" customHeight="1" spans="2:24">
      <c r="B21">
        <v>3</v>
      </c>
      <c r="C21" s="18" t="str">
        <f>C5</f>
        <v>Andero Kelu</v>
      </c>
      <c r="D21" s="19">
        <v>0</v>
      </c>
      <c r="E21" s="19">
        <v>3</v>
      </c>
      <c r="F21" s="19">
        <v>0</v>
      </c>
      <c r="G21" s="19">
        <v>0</v>
      </c>
      <c r="H21" s="19">
        <v>0</v>
      </c>
      <c r="I21" s="19">
        <v>3</v>
      </c>
      <c r="J21" s="19">
        <v>3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1</v>
      </c>
      <c r="Q21" s="19">
        <v>0</v>
      </c>
      <c r="R21" s="19">
        <v>0</v>
      </c>
      <c r="S21" s="19">
        <v>0</v>
      </c>
      <c r="T21" s="19">
        <v>5</v>
      </c>
      <c r="U21" s="19">
        <v>0</v>
      </c>
      <c r="V21" s="19">
        <v>0</v>
      </c>
      <c r="W21" s="19">
        <v>0</v>
      </c>
      <c r="X21" s="32">
        <f t="shared" si="0"/>
        <v>16</v>
      </c>
    </row>
    <row r="22" ht="30" customHeight="1" spans="3:24">
      <c r="C22" s="26" t="s">
        <v>39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35"/>
    </row>
    <row r="23" ht="18" customHeight="1" spans="3:24">
      <c r="C23" s="14" t="str">
        <f>C18</f>
        <v>Kaido Kopel</v>
      </c>
      <c r="D23" s="15">
        <v>3</v>
      </c>
      <c r="E23" s="15">
        <v>3</v>
      </c>
      <c r="F23" s="15">
        <v>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5</v>
      </c>
      <c r="N23" s="15">
        <v>5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5</v>
      </c>
      <c r="V23" s="15">
        <v>3</v>
      </c>
      <c r="W23" s="15">
        <v>0</v>
      </c>
      <c r="X23" s="32">
        <f t="shared" si="0"/>
        <v>29</v>
      </c>
    </row>
    <row r="24" ht="18" customHeight="1" spans="3:24">
      <c r="C24" s="18" t="str">
        <f>C21</f>
        <v>Andero Kelu</v>
      </c>
      <c r="D24" s="19">
        <v>0</v>
      </c>
      <c r="E24" s="19">
        <v>0</v>
      </c>
      <c r="F24" s="19">
        <v>0</v>
      </c>
      <c r="G24" s="19">
        <v>3</v>
      </c>
      <c r="H24" s="19">
        <v>0</v>
      </c>
      <c r="I24" s="19">
        <v>3</v>
      </c>
      <c r="J24" s="19">
        <v>0</v>
      </c>
      <c r="K24" s="19">
        <v>3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3</v>
      </c>
      <c r="U24" s="19">
        <v>0</v>
      </c>
      <c r="V24" s="19">
        <v>5</v>
      </c>
      <c r="W24" s="19">
        <v>3</v>
      </c>
      <c r="X24" s="32">
        <f t="shared" si="0"/>
        <v>21</v>
      </c>
    </row>
    <row r="25" ht="30" customHeight="1" spans="3:24">
      <c r="C25" s="26" t="s">
        <v>40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35"/>
    </row>
    <row r="26" ht="18" customHeight="1" spans="3:24">
      <c r="C26" s="14" t="str">
        <f>C17</f>
        <v>Veiko Proos</v>
      </c>
      <c r="D26" s="15">
        <v>5</v>
      </c>
      <c r="E26" s="15">
        <v>0</v>
      </c>
      <c r="F26" s="15">
        <v>1</v>
      </c>
      <c r="G26" s="15">
        <v>3</v>
      </c>
      <c r="H26" s="15">
        <v>0</v>
      </c>
      <c r="I26" s="15">
        <v>3</v>
      </c>
      <c r="J26" s="15">
        <v>3</v>
      </c>
      <c r="K26" s="15">
        <v>3</v>
      </c>
      <c r="L26" s="15">
        <v>3</v>
      </c>
      <c r="M26" s="15">
        <v>1</v>
      </c>
      <c r="N26" s="15">
        <v>1</v>
      </c>
      <c r="O26" s="15">
        <v>1</v>
      </c>
      <c r="P26" s="15">
        <v>0</v>
      </c>
      <c r="Q26" s="15">
        <v>3</v>
      </c>
      <c r="R26" s="15">
        <v>0</v>
      </c>
      <c r="S26" s="15">
        <v>0</v>
      </c>
      <c r="T26" s="15">
        <v>5</v>
      </c>
      <c r="U26" s="15">
        <v>0</v>
      </c>
      <c r="V26" s="15">
        <v>0</v>
      </c>
      <c r="W26" s="15">
        <v>5</v>
      </c>
      <c r="X26" s="32">
        <f t="shared" si="0"/>
        <v>37</v>
      </c>
    </row>
    <row r="27" ht="18" customHeight="1" spans="3:24">
      <c r="C27" s="18" t="str">
        <f>C20</f>
        <v>Ülo Piik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3</v>
      </c>
      <c r="J27" s="19">
        <v>0</v>
      </c>
      <c r="K27" s="19">
        <v>0</v>
      </c>
      <c r="L27" s="19">
        <v>0</v>
      </c>
      <c r="M27" s="19">
        <v>1</v>
      </c>
      <c r="N27" s="19">
        <v>1</v>
      </c>
      <c r="O27" s="19">
        <v>3</v>
      </c>
      <c r="P27" s="19">
        <v>0</v>
      </c>
      <c r="Q27" s="19">
        <v>3</v>
      </c>
      <c r="R27" s="19">
        <v>0</v>
      </c>
      <c r="S27" s="19">
        <v>0</v>
      </c>
      <c r="T27" s="19">
        <v>5</v>
      </c>
      <c r="U27" s="19">
        <v>5</v>
      </c>
      <c r="V27" s="19">
        <v>0</v>
      </c>
      <c r="W27" s="19">
        <v>5</v>
      </c>
      <c r="X27" s="32">
        <f t="shared" si="0"/>
        <v>26</v>
      </c>
    </row>
    <row r="28" ht="18" customHeight="1"/>
    <row r="29" customHeight="1" spans="3:24">
      <c r="C29" s="28" t="s">
        <v>29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ht="18" customHeight="1"/>
    <row r="31" ht="18" customHeight="1"/>
    <row r="32" ht="18" customHeight="1"/>
  </sheetData>
  <mergeCells count="7">
    <mergeCell ref="C1:X1"/>
    <mergeCell ref="C4:X4"/>
    <mergeCell ref="C16:X16"/>
    <mergeCell ref="C19:X19"/>
    <mergeCell ref="C22:X22"/>
    <mergeCell ref="C25:X25"/>
    <mergeCell ref="C29:X29"/>
  </mergeCells>
  <pageMargins left="0.699305555555556" right="0.699305555555556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Paloheimo-Konserni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 voor - kvalifikatsioon</vt:lpstr>
      <vt:lpstr>II voor - repechage</vt:lpstr>
      <vt:lpstr>finaalid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Alari</dc:creator>
  <cp:lastModifiedBy>Külaline</cp:lastModifiedBy>
  <dcterms:created xsi:type="dcterms:W3CDTF">2007-06-06T06:13:00Z</dcterms:created>
  <cp:lastPrinted>2017-01-10T14:00:00Z</cp:lastPrinted>
  <dcterms:modified xsi:type="dcterms:W3CDTF">2018-02-18T19:19:05Z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